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оги мун. этапа 2021\География\"/>
    </mc:Choice>
  </mc:AlternateContent>
  <workbookProtection lockStructure="1"/>
  <bookViews>
    <workbookView xWindow="-120" yWindow="-120" windowWidth="20736" windowHeight="1176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I22" i="4"/>
  <c r="H23" i="4"/>
  <c r="I23" i="4"/>
  <c r="H21" i="4"/>
  <c r="I21" i="4"/>
  <c r="H19" i="4"/>
  <c r="H20" i="4"/>
  <c r="H17" i="4" l="1"/>
  <c r="I17" i="4"/>
  <c r="H18" i="4"/>
  <c r="I18" i="4"/>
  <c r="H14" i="4"/>
  <c r="I14" i="4"/>
  <c r="H15" i="4"/>
  <c r="I15" i="4"/>
  <c r="H16" i="4"/>
  <c r="I16" i="4"/>
  <c r="H12" i="4" l="1"/>
  <c r="I12" i="4"/>
  <c r="H13" i="4"/>
  <c r="I13" i="4"/>
  <c r="H11" i="4"/>
  <c r="A11" i="4" l="1"/>
  <c r="A12" i="4"/>
  <c r="A13" i="4"/>
  <c r="A14" i="4"/>
  <c r="A15" i="4"/>
  <c r="A16" i="4"/>
  <c r="A17" i="4"/>
  <c r="A18" i="4"/>
  <c r="A19" i="4"/>
  <c r="A20" i="4"/>
  <c r="A21" i="4"/>
  <c r="A22" i="4" l="1"/>
  <c r="A24" i="4"/>
  <c r="A25" i="4"/>
  <c r="A23" i="4"/>
  <c r="K12" i="4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<sst xmlns="http://schemas.openxmlformats.org/spreadsheetml/2006/main" count="5409" uniqueCount="2835">
  <si>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</si>
  <si>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</si>
  <si>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</si>
  <si>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</si>
  <si>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</si>
  <si>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</si>
  <si>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</si>
  <si>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</si>
  <si>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</si>
  <si>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</si>
  <si>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</si>
  <si>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</si>
  <si>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</si>
  <si>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</si>
  <si>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</si>
  <si>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</si>
  <si>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</si>
  <si>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</si>
  <si>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</si>
  <si>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</si>
  <si>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</si>
  <si>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</si>
  <si>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</si>
  <si>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</si>
  <si>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</si>
  <si>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</si>
  <si>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</si>
  <si>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</si>
  <si>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</si>
  <si>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</si>
  <si>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</si>
  <si>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</si>
  <si>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</si>
  <si>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</si>
  <si>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</si>
  <si>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</si>
  <si>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</si>
  <si>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</si>
  <si>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</si>
  <si>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</si>
  <si>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</si>
  <si>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</si>
  <si>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</si>
  <si>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</si>
  <si>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</si>
  <si>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</si>
  <si>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</si>
  <si>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</si>
  <si>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</si>
  <si>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</si>
  <si>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</si>
  <si>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</si>
  <si>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</si>
  <si>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</si>
  <si>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</si>
  <si>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</si>
  <si>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</si>
  <si>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</si>
  <si>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</si>
  <si>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</si>
  <si>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</si>
  <si>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</si>
  <si>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</si>
  <si>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</si>
  <si>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</si>
  <si>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</si>
  <si>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</si>
  <si>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</si>
  <si>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</si>
  <si>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</si>
  <si>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</si>
  <si>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</si>
  <si>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</si>
  <si>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</si>
  <si>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</si>
  <si>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</si>
  <si>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</si>
  <si>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</si>
  <si>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</si>
  <si>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</si>
  <si>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</si>
  <si>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</si>
  <si>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</si>
  <si>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</si>
  <si>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</si>
  <si>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</si>
  <si>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</si>
  <si>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</si>
  <si>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</si>
  <si>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</si>
  <si>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</si>
  <si>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</si>
  <si>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</si>
  <si>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</si>
  <si>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</si>
  <si>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</si>
  <si>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</si>
  <si>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</si>
  <si>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</si>
  <si>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</si>
  <si>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</si>
  <si>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</si>
  <si>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</si>
  <si>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</si>
  <si>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</si>
  <si>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</si>
  <si>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</si>
  <si>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</si>
  <si>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</si>
  <si>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</si>
  <si>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</si>
  <si>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</si>
  <si>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</si>
  <si>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</si>
  <si>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</si>
  <si>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</si>
  <si>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</si>
  <si>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</si>
  <si>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</si>
  <si>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</si>
  <si>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</si>
  <si>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</si>
  <si>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</si>
  <si>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</si>
  <si>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</si>
  <si>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</si>
  <si>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</si>
  <si>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</si>
  <si>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</si>
  <si>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</si>
  <si>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</si>
  <si>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</si>
  <si>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</si>
  <si>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</si>
  <si>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</si>
  <si>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</si>
  <si>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</si>
  <si>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</si>
  <si>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</si>
  <si>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</si>
  <si>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</si>
  <si>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</si>
  <si>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</si>
  <si>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</si>
  <si>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</si>
  <si>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</si>
  <si>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</si>
  <si>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</si>
  <si>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</si>
  <si>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</si>
  <si>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</si>
  <si>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</si>
  <si>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</si>
  <si>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</si>
  <si>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</si>
  <si>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</si>
  <si>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</si>
  <si>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</si>
  <si>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</si>
  <si>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</si>
  <si>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</si>
  <si>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</si>
  <si>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</si>
  <si>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</si>
  <si>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</si>
  <si>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</si>
  <si>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</si>
  <si>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</si>
  <si>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</si>
  <si>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</si>
  <si>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</si>
  <si>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</si>
  <si>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</si>
  <si>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</si>
  <si>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</si>
  <si>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</si>
  <si>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</si>
  <si>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</si>
  <si>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</si>
  <si>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</si>
  <si>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</si>
  <si>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</si>
  <si>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</si>
  <si>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</si>
  <si>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</si>
  <si>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</si>
  <si>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</si>
  <si>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</si>
  <si>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</si>
  <si>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</si>
  <si>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</si>
  <si>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</si>
  <si>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</si>
  <si>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</si>
  <si>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</si>
  <si>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</si>
  <si>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</si>
  <si>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</si>
  <si>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</si>
  <si>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</si>
  <si>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</si>
  <si>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</si>
  <si>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</si>
  <si>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</si>
  <si>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</si>
  <si>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</si>
  <si>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</si>
  <si>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</si>
  <si>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</si>
  <si>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</si>
  <si>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</si>
  <si>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</si>
  <si>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</si>
  <si>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</si>
  <si>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</si>
  <si>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</si>
  <si>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</si>
  <si>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</si>
  <si>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</si>
  <si>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</si>
  <si>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</si>
  <si>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</si>
  <si>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</si>
  <si>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</si>
  <si>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</si>
  <si>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</si>
  <si>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</si>
  <si>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</si>
  <si>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</si>
  <si>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</si>
  <si>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</si>
  <si>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</si>
  <si>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</si>
  <si>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</si>
  <si>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</si>
  <si>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</si>
  <si>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</si>
  <si>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</si>
  <si>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</si>
  <si>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</si>
  <si>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</si>
  <si>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</si>
  <si>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</si>
  <si>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</si>
  <si>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</si>
  <si>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</si>
  <si>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</si>
  <si>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</si>
  <si>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</si>
  <si>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</si>
  <si>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</si>
  <si>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</si>
  <si>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</si>
  <si>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</si>
  <si>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</si>
  <si>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</si>
  <si>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</si>
  <si>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</si>
  <si>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</si>
  <si>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</si>
  <si>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</si>
  <si>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</si>
  <si>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</si>
  <si>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</si>
  <si>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</si>
  <si>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</si>
  <si>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</si>
  <si>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</si>
  <si>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</si>
  <si>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</si>
  <si>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</si>
  <si>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</si>
  <si>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</si>
  <si>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</si>
  <si>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</si>
  <si>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</si>
  <si>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</si>
  <si>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</si>
  <si>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</si>
  <si>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</si>
  <si>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</si>
  <si>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</si>
  <si>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</si>
  <si>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</si>
  <si>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</si>
  <si>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</si>
  <si>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</si>
  <si>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</si>
  <si>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</si>
  <si>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</si>
  <si>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</si>
  <si>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</si>
  <si>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</si>
  <si>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</si>
  <si>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</si>
  <si>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</si>
  <si>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</si>
  <si>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</si>
  <si>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</si>
  <si>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</si>
  <si>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</si>
  <si>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</si>
  <si>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</si>
  <si>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</si>
  <si>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</si>
  <si>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</si>
  <si>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</si>
  <si>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</si>
  <si>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</si>
  <si>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</si>
  <si>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</si>
  <si>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</si>
  <si>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</si>
  <si>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</si>
  <si>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</si>
  <si>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</si>
  <si>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</si>
  <si>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</si>
  <si>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</si>
  <si>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</si>
  <si>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</si>
  <si>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</si>
  <si>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</si>
  <si>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</si>
  <si>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</si>
  <si>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</si>
  <si>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</si>
  <si>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</si>
  <si>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</si>
  <si>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</si>
  <si>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</si>
  <si>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</si>
  <si>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</si>
  <si>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</si>
  <si>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</si>
  <si>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</si>
  <si>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</si>
  <si>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</si>
  <si>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</si>
  <si>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</si>
  <si>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</si>
  <si>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</si>
  <si>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</si>
  <si>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</si>
  <si>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</si>
  <si>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</si>
  <si>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</si>
  <si>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</si>
  <si>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</si>
  <si>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</si>
  <si>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</si>
  <si>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</si>
  <si>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</si>
  <si>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</si>
  <si>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</si>
  <si>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</si>
  <si>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</si>
  <si>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</si>
  <si>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</si>
  <si>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</si>
  <si>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</si>
  <si>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</si>
  <si>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</si>
  <si>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</si>
  <si>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</si>
  <si>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</si>
  <si>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</si>
  <si>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</si>
  <si>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</si>
  <si>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</si>
  <si>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</si>
  <si>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</si>
  <si>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</si>
  <si>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</si>
  <si>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</si>
  <si>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</si>
  <si>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</si>
  <si>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</si>
  <si>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</si>
  <si>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</si>
  <si>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</si>
  <si>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</si>
  <si>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</si>
  <si>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</si>
  <si>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</si>
  <si>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</si>
  <si>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</si>
  <si>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</si>
  <si>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</si>
  <si>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</si>
  <si>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</si>
  <si>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</si>
  <si>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</si>
  <si>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</si>
  <si>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</si>
  <si>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</si>
  <si>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</si>
  <si>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</si>
  <si>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</si>
  <si>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</si>
  <si>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</si>
  <si>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</si>
  <si>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</si>
  <si>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</si>
  <si>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</si>
  <si>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</si>
  <si>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</si>
  <si>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</si>
  <si>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</si>
  <si>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</si>
  <si>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</si>
  <si>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</si>
  <si>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</si>
  <si>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</si>
  <si>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</si>
  <si>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</si>
  <si>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</si>
  <si>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</si>
  <si>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</si>
  <si>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</si>
  <si>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</si>
  <si>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</si>
  <si>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</si>
  <si>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</si>
  <si>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</si>
  <si>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</si>
  <si>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</si>
  <si>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</si>
  <si>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</si>
  <si>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</si>
  <si>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</si>
  <si>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</si>
  <si>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</si>
  <si>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</si>
  <si>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</si>
  <si>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</si>
  <si>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</si>
  <si>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</si>
  <si>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</si>
  <si>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</si>
  <si>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</si>
  <si>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</si>
  <si>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</si>
  <si>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</si>
  <si>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</si>
  <si>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</si>
  <si>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</si>
  <si>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</si>
  <si>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</si>
  <si>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</si>
  <si>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</si>
  <si>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</si>
  <si>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</si>
  <si>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</si>
  <si>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</si>
  <si>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</si>
  <si>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</si>
  <si>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</si>
  <si>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</si>
  <si>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</si>
  <si>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</si>
  <si>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</si>
  <si>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</si>
  <si>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</si>
  <si>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</si>
  <si>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</si>
  <si>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</si>
  <si>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</si>
  <si>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</si>
  <si>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</si>
  <si>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</si>
  <si>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</si>
  <si>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</si>
  <si>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</si>
  <si>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</si>
  <si>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</si>
  <si>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</si>
  <si>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</si>
  <si>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</si>
  <si>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</si>
  <si>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</si>
  <si>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</si>
  <si>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</si>
  <si>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</si>
  <si>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</si>
  <si>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</si>
  <si>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</si>
  <si>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</si>
  <si>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</si>
  <si>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</si>
  <si>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</si>
  <si>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</si>
  <si>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</si>
  <si>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</si>
  <si>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</si>
  <si>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</si>
  <si>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</si>
  <si>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</si>
  <si>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</si>
  <si>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</si>
  <si>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</si>
  <si>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</si>
  <si>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</si>
  <si>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</si>
  <si>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</si>
  <si>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</si>
  <si>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</si>
  <si>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</si>
  <si>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</si>
  <si>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</si>
  <si>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</si>
  <si>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</si>
  <si>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</si>
  <si>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</si>
  <si>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</si>
  <si>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</si>
  <si>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</si>
  <si>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</si>
  <si>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</si>
  <si>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</si>
  <si>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</si>
  <si>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</si>
  <si>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</si>
  <si>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</si>
  <si>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</si>
  <si>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</si>
  <si>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</si>
  <si>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</si>
  <si>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</si>
  <si>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</si>
  <si>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</si>
  <si>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</si>
  <si>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</si>
  <si>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</si>
  <si>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</si>
  <si>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</si>
  <si>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</si>
  <si>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</si>
  <si>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</si>
  <si>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</si>
  <si>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</si>
  <si>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</si>
  <si>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</si>
  <si>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</si>
  <si>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</si>
  <si>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</si>
  <si>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</si>
  <si>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</si>
  <si>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</si>
  <si>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</si>
  <si>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</si>
  <si>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</si>
  <si>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</si>
  <si>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</si>
  <si>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</si>
  <si>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</si>
  <si>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</si>
  <si>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</si>
  <si>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</si>
  <si>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</si>
  <si>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</si>
  <si>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</si>
  <si>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</si>
  <si>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</si>
  <si>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</si>
  <si>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</si>
  <si>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</si>
  <si>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</si>
  <si>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</si>
  <si>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</si>
  <si>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</si>
  <si>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</si>
  <si>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</si>
  <si>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</si>
  <si>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</si>
  <si>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</si>
  <si>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</si>
  <si>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</si>
  <si>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</si>
  <si>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</si>
  <si>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</si>
  <si>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</si>
  <si>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</si>
  <si>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</si>
  <si>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</si>
  <si>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</si>
  <si>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</si>
  <si>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</si>
  <si>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</si>
  <si>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</si>
  <si>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</si>
  <si>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</si>
  <si>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</si>
  <si>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</si>
  <si>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</si>
  <si>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</si>
  <si>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</si>
  <si>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</si>
  <si>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</si>
  <si>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</si>
  <si>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</si>
  <si>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</si>
  <si>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</si>
  <si>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</si>
  <si>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</si>
  <si>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</si>
  <si>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</si>
  <si>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</si>
  <si>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</si>
  <si>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</si>
  <si>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</si>
  <si>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</si>
  <si>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</si>
  <si>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</si>
  <si>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</si>
  <si>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</si>
  <si>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</si>
  <si>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</si>
  <si>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</si>
  <si>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</si>
  <si>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</si>
  <si>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</si>
  <si>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</si>
  <si>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</si>
  <si>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</si>
  <si>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</si>
  <si>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</si>
  <si>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</si>
  <si>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</si>
  <si>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</si>
  <si>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</si>
  <si>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</si>
  <si>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</si>
  <si>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</si>
  <si>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</si>
  <si>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</si>
  <si>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</si>
  <si>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</si>
  <si>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</si>
  <si>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</si>
  <si>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</si>
  <si>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</si>
  <si>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</si>
  <si>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</si>
  <si>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</si>
  <si>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</si>
  <si>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</si>
  <si>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</si>
  <si>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</si>
  <si>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</si>
  <si>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</si>
  <si>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</si>
  <si>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</si>
  <si>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</si>
  <si>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</si>
  <si>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</si>
  <si>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</si>
  <si>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</si>
  <si>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</si>
  <si>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</si>
  <si>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</si>
  <si>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</si>
  <si>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</si>
  <si>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</si>
  <si>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</si>
  <si>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</si>
  <si>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</si>
  <si>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</si>
  <si>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</si>
  <si>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</si>
  <si>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</si>
  <si>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</si>
  <si>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</si>
  <si>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</si>
  <si>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</si>
  <si>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</si>
  <si>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</si>
  <si>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</si>
  <si>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</si>
  <si>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</si>
  <si>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</si>
  <si>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</si>
  <si>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</si>
  <si>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</si>
  <si>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</si>
  <si>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</si>
  <si>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</si>
  <si>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</si>
  <si>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</si>
  <si>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</si>
  <si>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</si>
  <si>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</si>
  <si>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</si>
  <si>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</si>
  <si>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</si>
  <si>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</si>
  <si>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</si>
  <si>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</si>
  <si>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</si>
  <si>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</si>
  <si>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</si>
  <si>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</si>
  <si>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</si>
  <si>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</si>
  <si>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</si>
  <si>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</si>
  <si>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</si>
  <si>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</si>
  <si>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</si>
  <si>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</si>
  <si>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</si>
  <si>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</si>
  <si>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</si>
  <si>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</si>
  <si>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</si>
  <si>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</si>
  <si>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</si>
  <si>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</si>
  <si>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</si>
  <si>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</si>
  <si>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</si>
  <si>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</si>
  <si>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</si>
  <si>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</si>
  <si>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</si>
  <si>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</si>
  <si>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</si>
  <si>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</si>
  <si>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</si>
  <si>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</si>
  <si>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</si>
  <si>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</si>
  <si>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</si>
  <si>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</si>
  <si>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</si>
  <si>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</si>
  <si>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</si>
  <si>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</si>
  <si>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</si>
  <si>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</si>
  <si>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</si>
  <si>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</si>
  <si>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</si>
  <si>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</si>
  <si>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</si>
  <si>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</si>
  <si>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</si>
  <si>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</si>
  <si>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</si>
  <si>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</si>
  <si>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</si>
  <si>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</si>
  <si>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</si>
  <si>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</si>
  <si>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</si>
  <si>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</si>
  <si>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</si>
  <si>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</si>
  <si>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</si>
  <si>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</si>
  <si>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</si>
  <si>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</si>
  <si>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</si>
  <si>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</si>
  <si>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</si>
  <si>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</si>
  <si>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</si>
  <si>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</si>
  <si>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</si>
  <si>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</si>
  <si>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</si>
  <si>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</si>
  <si>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</si>
  <si>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</si>
  <si>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</si>
  <si>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</si>
  <si>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</si>
  <si>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</si>
  <si>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</si>
  <si>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</si>
  <si>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</si>
  <si>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</si>
  <si>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</si>
  <si>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</si>
  <si>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</si>
  <si>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</si>
  <si>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</si>
  <si>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</si>
  <si>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</si>
  <si>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</si>
  <si>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</si>
  <si>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</si>
  <si>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</si>
  <si>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</si>
  <si>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</si>
  <si>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</si>
  <si>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</si>
  <si>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</si>
  <si>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</si>
  <si>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</si>
  <si>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</si>
  <si>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</si>
  <si>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</si>
  <si>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</si>
  <si>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</si>
  <si>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</si>
  <si>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</si>
  <si>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</si>
  <si>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</si>
  <si>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</si>
  <si>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</si>
  <si>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</si>
  <si>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</si>
  <si>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</si>
  <si>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</si>
  <si>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</si>
  <si>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</si>
  <si>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</si>
  <si>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</si>
  <si>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</si>
  <si>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</si>
  <si>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</si>
  <si>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</si>
  <si>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</si>
  <si>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</si>
  <si>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</si>
  <si>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</si>
  <si>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</si>
  <si>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</si>
  <si>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</si>
  <si>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</si>
  <si>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</si>
  <si>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</si>
  <si>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</si>
  <si>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</si>
  <si>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</si>
  <si>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</si>
  <si>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</si>
  <si>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</si>
  <si>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</si>
  <si>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</si>
  <si>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</si>
  <si>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</si>
  <si>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</si>
  <si>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</si>
  <si>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</si>
  <si>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</si>
  <si>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</si>
  <si>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</si>
  <si>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</si>
  <si>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</si>
  <si>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</si>
  <si>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</si>
  <si>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</si>
  <si>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</si>
  <si>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</si>
  <si>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</si>
  <si>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</si>
  <si>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</si>
  <si>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</si>
  <si>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</si>
  <si>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</si>
  <si>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</si>
  <si>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</si>
  <si>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</si>
  <si>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</si>
  <si>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</si>
  <si>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</si>
  <si>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</si>
  <si>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</si>
  <si>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</si>
  <si>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</si>
  <si>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</si>
  <si>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</si>
  <si>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</si>
  <si>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</si>
  <si>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</si>
  <si>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</si>
  <si>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</si>
  <si>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</si>
  <si>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</si>
  <si>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</si>
  <si>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</si>
  <si>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</si>
  <si>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</si>
  <si>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</si>
  <si>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</si>
  <si>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</si>
  <si>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</si>
  <si>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</si>
  <si>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</si>
  <si>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</si>
  <si>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</si>
  <si>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</si>
  <si>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</si>
  <si>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</si>
  <si>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</si>
  <si>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</si>
  <si>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</si>
  <si>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</si>
  <si>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</si>
  <si>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</si>
  <si>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</si>
  <si>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</si>
  <si>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</si>
  <si>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</si>
  <si>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</si>
  <si>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</si>
  <si>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</si>
  <si>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</si>
  <si>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</si>
  <si>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</si>
  <si>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</si>
  <si>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</si>
  <si>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</si>
  <si>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</si>
  <si>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</si>
  <si>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</si>
  <si>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</si>
  <si>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</si>
  <si>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</si>
  <si>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</si>
  <si>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</si>
  <si>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</si>
  <si>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</si>
  <si>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</si>
  <si>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</si>
  <si>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</si>
  <si>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</si>
  <si>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</si>
  <si>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</si>
  <si>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</si>
  <si>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</si>
  <si>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</si>
  <si>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</si>
  <si>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</si>
  <si>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</si>
  <si>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</si>
  <si>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</si>
  <si>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</si>
  <si>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</si>
  <si>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</si>
  <si>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</si>
  <si>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</si>
  <si>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</si>
  <si>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</si>
  <si>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</si>
  <si>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</si>
  <si>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</si>
  <si>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</si>
  <si>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</si>
  <si>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</si>
  <si>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</si>
  <si>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</si>
  <si>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</si>
  <si>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</si>
  <si>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</si>
  <si>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</si>
  <si>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</si>
  <si>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</si>
  <si>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</si>
  <si>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</si>
  <si>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</si>
  <si>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</si>
  <si>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</si>
  <si>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</si>
  <si>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</si>
  <si>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</si>
  <si>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</si>
  <si>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</si>
  <si>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</si>
  <si>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</si>
  <si>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</si>
  <si>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</si>
  <si>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</si>
  <si>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</si>
  <si>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</si>
  <si>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</si>
  <si>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</si>
  <si>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</si>
  <si>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</si>
  <si>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</si>
  <si>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</si>
  <si>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</si>
  <si>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</si>
  <si>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</si>
  <si>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</si>
  <si>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</si>
  <si>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</si>
  <si>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</si>
  <si>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</si>
  <si>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</si>
  <si>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</si>
  <si>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</si>
  <si>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</si>
  <si>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</si>
  <si>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</si>
  <si>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</si>
  <si>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</si>
  <si>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</si>
  <si>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</si>
  <si>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</si>
  <si>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</si>
  <si>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</si>
  <si>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</si>
  <si>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</si>
  <si>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</si>
  <si>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</si>
  <si>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</si>
  <si>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</si>
  <si>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</si>
  <si>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</si>
  <si>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</si>
  <si>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</si>
  <si>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</si>
  <si>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</si>
  <si>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</si>
  <si>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</si>
  <si>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</si>
  <si>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</si>
  <si>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</si>
  <si>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</si>
  <si>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</si>
  <si>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</si>
  <si>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</si>
  <si>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</si>
  <si>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</si>
  <si>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</si>
  <si>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</si>
  <si>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</si>
  <si>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</si>
  <si>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</si>
  <si>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</si>
  <si>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</si>
  <si>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</si>
  <si>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</si>
  <si>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</si>
  <si>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</si>
  <si>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</si>
  <si>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</si>
  <si>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</si>
  <si>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</si>
  <si>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</si>
  <si>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</si>
  <si>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</si>
  <si>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</si>
  <si>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</si>
  <si>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</si>
  <si>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</si>
  <si>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</si>
  <si>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</si>
  <si>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</si>
  <si>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</si>
  <si>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</si>
  <si>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</si>
  <si>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</si>
  <si>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</si>
  <si>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</si>
  <si>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</si>
  <si>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</si>
  <si>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</si>
  <si>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</si>
  <si>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</si>
  <si>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</si>
  <si>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</si>
  <si>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</si>
  <si>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</si>
  <si>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</si>
  <si>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</si>
  <si>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</si>
  <si>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</si>
  <si>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</si>
  <si>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</si>
  <si>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</si>
  <si>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</si>
  <si>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</si>
  <si>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</si>
  <si>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</si>
  <si>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</si>
  <si>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</si>
  <si>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</si>
  <si>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</si>
  <si>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</si>
  <si>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</si>
  <si>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</si>
  <si>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</si>
  <si>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</si>
  <si>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</si>
  <si>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</si>
  <si>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</si>
  <si>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</si>
  <si>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</si>
  <si>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</si>
  <si>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</si>
  <si>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</si>
  <si>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</si>
  <si>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</si>
  <si>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</si>
  <si>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</si>
  <si>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</si>
  <si>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</si>
  <si>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</si>
  <si>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</si>
  <si>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</si>
  <si>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</si>
  <si>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</si>
  <si>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</si>
  <si>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</si>
  <si>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</si>
  <si>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</si>
  <si>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</si>
  <si>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</si>
  <si>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</si>
  <si>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</si>
  <si>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</si>
  <si>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</si>
  <si>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</si>
  <si>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</si>
  <si>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</si>
  <si>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</si>
  <si>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</si>
  <si>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</si>
  <si>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</si>
  <si>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</si>
  <si>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</si>
  <si>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</si>
  <si>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</si>
  <si>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</si>
  <si>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</si>
  <si>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</si>
  <si>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</si>
  <si>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</si>
  <si>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</si>
  <si>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</si>
  <si>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</si>
  <si>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</si>
  <si>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</si>
  <si>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</si>
  <si>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</si>
  <si>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</si>
  <si>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</si>
  <si>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</si>
  <si>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</si>
  <si>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</si>
  <si>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</si>
  <si>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</si>
  <si>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</si>
  <si>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</si>
  <si>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</si>
  <si>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</si>
  <si>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</si>
  <si>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</si>
  <si>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</si>
  <si>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</si>
  <si>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</si>
  <si>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</si>
  <si>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</si>
  <si>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</si>
  <si>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</si>
  <si>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</si>
  <si>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</si>
  <si>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</si>
  <si>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</si>
  <si>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</si>
  <si>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</si>
  <si>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</si>
  <si>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</si>
  <si>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</si>
  <si>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</si>
  <si>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</si>
  <si>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</si>
  <si>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</si>
  <si>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</si>
  <si>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</si>
  <si>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</si>
  <si>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</si>
  <si>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</si>
  <si>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</si>
  <si>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</si>
  <si>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</si>
  <si>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</si>
  <si>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</si>
  <si>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</si>
  <si>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</si>
  <si>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</si>
  <si>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</si>
  <si>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</si>
  <si>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</si>
  <si>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</si>
  <si>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</si>
  <si>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</si>
  <si>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</si>
  <si>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</si>
  <si>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</si>
  <si>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</si>
  <si>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</si>
  <si>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</si>
  <si>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</si>
  <si>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</si>
  <si>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</si>
  <si>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</si>
  <si>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</si>
  <si>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</si>
  <si>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</si>
  <si>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</si>
  <si>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</si>
  <si>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</si>
  <si>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</si>
  <si>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</si>
  <si>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</si>
  <si>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</si>
  <si>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</si>
  <si>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</si>
  <si>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</si>
  <si>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</si>
  <si>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</si>
  <si>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</si>
  <si>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</si>
  <si>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</si>
  <si>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</si>
  <si>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</si>
  <si>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</si>
  <si>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</si>
  <si>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</si>
  <si>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</si>
  <si>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</si>
  <si>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</si>
  <si>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</si>
  <si>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</si>
  <si>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</si>
  <si>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</si>
  <si>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</si>
  <si>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</si>
  <si>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</si>
  <si>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</si>
  <si>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</si>
  <si>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</si>
  <si>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</si>
  <si>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</si>
  <si>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</si>
  <si>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</si>
  <si>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</si>
  <si>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</si>
  <si>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</si>
  <si>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</si>
  <si>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</si>
  <si>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</si>
  <si>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</si>
  <si>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</si>
  <si>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</si>
  <si>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</si>
  <si>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</si>
  <si>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</si>
  <si>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</si>
  <si>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</si>
  <si>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</si>
  <si>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</si>
  <si>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</si>
  <si>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</si>
  <si>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</si>
  <si>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</si>
  <si>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</si>
  <si>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</si>
  <si>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</si>
  <si>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</si>
  <si>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</si>
  <si>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</si>
  <si>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</si>
  <si>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</si>
  <si>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</si>
  <si>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</si>
  <si>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</si>
  <si>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</si>
  <si>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</si>
  <si>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</si>
  <si>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</si>
  <si>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</si>
  <si>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</si>
  <si>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</si>
  <si>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</si>
  <si>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</si>
  <si>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</si>
  <si>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</si>
  <si>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</si>
  <si>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</si>
  <si>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</si>
  <si>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</si>
  <si>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</si>
  <si>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</si>
  <si>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</si>
  <si>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</si>
  <si>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</si>
  <si>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</si>
  <si>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</si>
  <si>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</si>
  <si>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</si>
  <si>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</si>
  <si>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</si>
  <si>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</si>
  <si>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</si>
  <si>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</si>
  <si>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</si>
  <si>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</si>
  <si>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</si>
  <si>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</si>
  <si>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</si>
  <si>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</si>
  <si>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</si>
  <si>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</si>
  <si>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</si>
  <si>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</si>
  <si>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</si>
  <si>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</si>
  <si>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</si>
  <si>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</si>
  <si>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</si>
  <si>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</si>
  <si>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</si>
  <si>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</si>
  <si>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</si>
  <si>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</si>
  <si>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</si>
  <si>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</si>
  <si>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</si>
  <si>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</si>
  <si>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</si>
  <si>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</si>
  <si>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</si>
  <si>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</si>
  <si>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</si>
  <si>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</si>
  <si>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</si>
  <si>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</si>
  <si>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</si>
  <si>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</si>
  <si>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</si>
  <si>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</si>
  <si>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</si>
  <si>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</si>
  <si>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</si>
  <si>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</si>
  <si>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</si>
  <si>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</si>
  <si>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</si>
  <si>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</si>
  <si>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</si>
  <si>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</si>
  <si>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</si>
  <si>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</si>
  <si>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</si>
  <si>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</si>
  <si>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</si>
  <si>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</si>
  <si>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</si>
  <si>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</si>
  <si>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</si>
  <si>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</si>
  <si>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</si>
  <si>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</si>
  <si>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</si>
  <si>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</si>
  <si>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</si>
  <si>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</si>
  <si>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</si>
  <si>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</si>
  <si>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</si>
  <si>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</si>
  <si>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</si>
  <si>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</si>
  <si>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</si>
  <si>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</si>
  <si>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</si>
  <si>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</si>
  <si>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</si>
  <si>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</si>
  <si>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</si>
  <si>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</si>
  <si>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</si>
  <si>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</si>
  <si>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</si>
  <si>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</si>
  <si>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</si>
  <si>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</si>
  <si>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</si>
  <si>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</si>
  <si>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</si>
  <si>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</si>
  <si>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</si>
  <si>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</si>
  <si>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</si>
  <si>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</si>
  <si>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</si>
  <si>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</si>
  <si>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</si>
  <si>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</si>
  <si>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</si>
  <si>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</si>
  <si>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</si>
  <si>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</si>
  <si>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</si>
  <si>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</si>
  <si>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</si>
  <si>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</si>
  <si>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</si>
  <si>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</si>
  <si>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</si>
  <si>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</si>
  <si>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</si>
  <si>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</si>
  <si>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</si>
  <si>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</si>
  <si>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</si>
  <si>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</si>
  <si>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</si>
  <si>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</si>
  <si>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</si>
  <si>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</si>
  <si>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</si>
  <si>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</si>
  <si>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</si>
  <si>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</si>
  <si>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</si>
  <si>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</si>
  <si>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</si>
  <si>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</si>
  <si>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</si>
  <si>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</si>
  <si>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</si>
  <si>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</si>
  <si>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</si>
  <si>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</si>
  <si>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</si>
  <si>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</si>
  <si>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</si>
  <si>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</si>
  <si>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</si>
  <si>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</si>
  <si>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</si>
  <si>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</si>
  <si>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</si>
  <si>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</si>
  <si>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</si>
  <si>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</si>
  <si>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</si>
  <si>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</si>
  <si>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</si>
  <si>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</si>
  <si>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</si>
  <si>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</si>
  <si>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</si>
  <si>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</si>
  <si>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</si>
  <si>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</si>
  <si>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</si>
  <si>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</si>
  <si>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</si>
  <si>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</si>
  <si>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</si>
  <si>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</si>
  <si>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</si>
  <si>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</si>
  <si>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</si>
  <si>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</si>
  <si>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</si>
  <si>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</si>
  <si>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</si>
  <si>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</si>
  <si>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</si>
  <si>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</si>
  <si>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</si>
  <si>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</si>
  <si>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</si>
  <si>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</si>
  <si>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</si>
  <si>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</si>
  <si>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</si>
  <si>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</si>
  <si>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</si>
  <si>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</si>
  <si>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</si>
  <si>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</si>
  <si>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</si>
  <si>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</si>
  <si>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</si>
  <si>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</si>
  <si>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</si>
  <si>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</si>
  <si>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</si>
  <si>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</si>
  <si>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</si>
  <si>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</si>
  <si>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</si>
  <si>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</si>
  <si>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</si>
  <si>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</si>
  <si>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</si>
  <si>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</si>
  <si>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</si>
  <si>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</si>
  <si>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</si>
  <si>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</si>
  <si>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</si>
  <si>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</si>
  <si>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</si>
  <si>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</si>
  <si>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</si>
  <si>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</si>
  <si>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</si>
  <si>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</si>
  <si>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</si>
  <si>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</si>
  <si>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</si>
  <si>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</si>
  <si>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</si>
  <si>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</si>
  <si>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</si>
  <si>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</si>
  <si>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</si>
  <si>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</si>
  <si>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</si>
  <si>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</si>
  <si>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</si>
  <si>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</si>
  <si>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</si>
  <si>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</si>
  <si>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</si>
  <si>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</si>
  <si>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</si>
  <si>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</si>
  <si>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</si>
  <si>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</si>
  <si>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</si>
  <si>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</si>
  <si>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</si>
  <si>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</si>
  <si>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</si>
  <si>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</si>
  <si>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</si>
  <si>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</si>
  <si>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</si>
  <si>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</si>
  <si>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</si>
  <si>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</si>
  <si>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</si>
  <si>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</si>
  <si>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</si>
  <si>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</si>
  <si>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</si>
  <si>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</si>
  <si>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</si>
  <si>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</si>
  <si>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</si>
  <si>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</si>
  <si>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</si>
  <si>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</si>
  <si>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</si>
  <si>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</si>
  <si>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</si>
  <si>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</si>
  <si>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</si>
  <si>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</si>
  <si>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</si>
  <si>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</si>
  <si>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</si>
  <si>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</si>
  <si>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</si>
  <si>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</si>
  <si>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</si>
  <si>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</si>
  <si>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</si>
  <si>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</si>
  <si>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</si>
  <si>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</si>
  <si>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</si>
  <si>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</si>
  <si>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</si>
  <si>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</si>
  <si>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</si>
  <si>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</si>
  <si>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</si>
  <si>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</si>
  <si>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</si>
  <si>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</si>
  <si>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</si>
  <si>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</si>
  <si>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</si>
  <si>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</si>
  <si>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</si>
  <si>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</si>
  <si>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</si>
  <si>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</si>
  <si>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</si>
  <si>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</si>
  <si>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</si>
  <si>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</si>
  <si>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</si>
  <si>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</si>
  <si>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</si>
  <si>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</si>
  <si>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</si>
  <si>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</si>
  <si>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</si>
  <si>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</si>
  <si>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</si>
  <si>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</si>
  <si>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</si>
  <si>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</si>
  <si>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</si>
  <si>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</si>
  <si>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</si>
  <si>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</si>
  <si>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</si>
  <si>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</si>
  <si>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</si>
  <si>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</si>
  <si>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</si>
  <si>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</si>
  <si>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</si>
  <si>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</si>
  <si>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</si>
  <si>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</si>
  <si>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</si>
  <si>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</si>
  <si>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</si>
  <si>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</si>
  <si>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</si>
  <si>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</si>
  <si>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</si>
  <si>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</si>
  <si>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</si>
  <si>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</si>
  <si>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</si>
  <si>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</si>
  <si>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</si>
  <si>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</si>
  <si>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</si>
  <si>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</si>
  <si>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</si>
  <si>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</si>
  <si>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</si>
  <si>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</si>
  <si>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</si>
  <si>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</si>
  <si>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</si>
  <si>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</si>
  <si>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</si>
  <si>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</si>
  <si>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</si>
  <si>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</si>
  <si>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</si>
  <si>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</si>
  <si>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</si>
  <si>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</si>
  <si>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</si>
  <si>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</si>
  <si>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</si>
  <si>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</si>
  <si>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</si>
  <si>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</si>
  <si>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</si>
  <si>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</si>
  <si>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</si>
  <si>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</si>
  <si>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</si>
  <si>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</si>
  <si>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</si>
  <si>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</si>
  <si>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</si>
  <si>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</si>
  <si>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</si>
  <si>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</si>
  <si>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</si>
  <si>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</si>
  <si>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</si>
  <si>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</si>
  <si>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</si>
  <si>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</si>
  <si>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</si>
  <si>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</si>
  <si>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</si>
  <si>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</si>
  <si>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</si>
  <si>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</si>
  <si>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</si>
  <si>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</si>
  <si>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</si>
  <si>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</si>
  <si>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</si>
  <si>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</si>
  <si>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</si>
  <si>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</si>
  <si>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</si>
  <si>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</si>
  <si>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</si>
  <si>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</si>
  <si>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</si>
  <si>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</si>
  <si>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</si>
  <si>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</si>
  <si>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</si>
  <si>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</si>
  <si>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</si>
  <si>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</si>
  <si>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</si>
  <si>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</si>
  <si>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</si>
  <si>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</si>
  <si>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</si>
  <si>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</si>
  <si>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</si>
  <si>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</si>
  <si>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</si>
  <si>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</si>
  <si>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</si>
  <si>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</si>
  <si>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</si>
  <si>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</si>
  <si>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</si>
  <si>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</si>
  <si>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</si>
  <si>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</si>
  <si>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</si>
  <si>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</si>
  <si>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</si>
  <si>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</si>
  <si>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</si>
  <si>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</si>
  <si>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</si>
  <si>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</si>
  <si>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</si>
  <si>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</si>
  <si>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</si>
  <si>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</si>
  <si>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</si>
  <si>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</si>
  <si>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</si>
  <si>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</si>
  <si>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</si>
  <si>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</si>
  <si>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</si>
  <si>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</si>
  <si>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</si>
  <si>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</si>
  <si>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</si>
  <si>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</si>
  <si>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</si>
  <si>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</si>
  <si>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</si>
  <si>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</si>
  <si>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</si>
  <si>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</si>
  <si>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</si>
  <si>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</si>
  <si>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</si>
  <si>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</si>
  <si>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</si>
  <si>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</si>
  <si>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</si>
  <si>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</si>
  <si>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</si>
  <si>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</si>
  <si>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</si>
  <si>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</si>
  <si>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</si>
  <si>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</si>
  <si>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</si>
  <si>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</si>
  <si>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</si>
  <si>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</si>
  <si>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</si>
  <si>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</si>
  <si>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</si>
  <si>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</si>
  <si>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</si>
  <si>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</si>
  <si>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</si>
  <si>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</si>
  <si>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</si>
  <si>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</si>
  <si>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</si>
  <si>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</si>
  <si>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</si>
  <si>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</si>
  <si>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</si>
  <si>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</si>
  <si>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</si>
  <si>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</si>
  <si>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</si>
  <si>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</si>
  <si>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</si>
  <si>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</si>
  <si>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</si>
  <si>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</si>
  <si>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</si>
  <si>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</si>
  <si>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</si>
  <si>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</si>
  <si>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</si>
  <si>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</si>
  <si>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</si>
  <si>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</si>
  <si>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</si>
  <si>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</si>
  <si>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</si>
  <si>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</si>
  <si>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</si>
  <si>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</si>
  <si>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</si>
  <si>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</si>
  <si>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</si>
  <si>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</si>
  <si>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</si>
  <si>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</si>
  <si>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</si>
  <si>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</si>
  <si>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</si>
  <si>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</si>
  <si>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</si>
  <si>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</si>
  <si>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</si>
  <si>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</si>
  <si>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</si>
  <si>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</si>
  <si>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</si>
  <si>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</si>
  <si>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</si>
  <si>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</si>
  <si>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</si>
  <si>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</si>
  <si>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</si>
  <si>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</si>
  <si>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</si>
  <si>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</si>
  <si>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</si>
  <si>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</si>
  <si>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</si>
  <si>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</si>
  <si>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</si>
  <si>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</si>
  <si>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</si>
  <si>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</si>
  <si>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</si>
  <si>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</si>
  <si>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</si>
  <si>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</si>
  <si>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</si>
  <si>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</si>
  <si>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</si>
  <si>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</si>
  <si>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</si>
  <si>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</si>
  <si>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</si>
  <si>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</si>
  <si>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</si>
  <si>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</si>
  <si>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</si>
  <si>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</si>
  <si>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</si>
  <si>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</si>
  <si>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</si>
  <si>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</si>
  <si>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</si>
  <si>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</si>
  <si>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</si>
  <si>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</si>
  <si>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</si>
  <si>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</si>
  <si>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</si>
  <si>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</si>
  <si>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</si>
  <si>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</si>
  <si>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</si>
  <si>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</si>
  <si>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</si>
  <si>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</si>
  <si>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</si>
  <si>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</si>
  <si>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</si>
  <si>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</si>
  <si>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</si>
  <si>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</si>
  <si>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</si>
  <si>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</si>
  <si>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</si>
  <si>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</si>
  <si>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</si>
  <si>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</si>
  <si>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</si>
  <si>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</si>
  <si>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</si>
  <si>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</si>
  <si>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</si>
  <si>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</si>
  <si>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</si>
  <si>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</si>
  <si>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</si>
  <si>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</si>
  <si>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</si>
  <si>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</si>
  <si>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</si>
  <si>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</si>
  <si>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</si>
  <si>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</si>
  <si>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</si>
  <si>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</si>
  <si>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</si>
  <si>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</si>
  <si>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</si>
  <si>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</si>
  <si>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</si>
  <si>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</si>
  <si>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</si>
  <si>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</si>
  <si>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</si>
  <si>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</si>
  <si>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</si>
  <si>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</si>
  <si>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</si>
  <si>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</si>
  <si>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</si>
  <si>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</si>
  <si>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</si>
  <si>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</si>
  <si>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</si>
  <si>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</si>
  <si>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</si>
  <si>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</si>
  <si>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</si>
  <si>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</si>
  <si>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</si>
  <si>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</si>
  <si>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</si>
  <si>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</si>
  <si>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</si>
  <si>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</si>
  <si>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</si>
  <si>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</si>
  <si>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</si>
  <si>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</si>
  <si>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</si>
  <si>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</si>
  <si>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</si>
  <si>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</si>
  <si>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</si>
  <si>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</si>
  <si>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</si>
  <si>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</si>
  <si>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</si>
  <si>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</si>
  <si>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</si>
  <si>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</si>
  <si>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</si>
  <si>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</si>
  <si>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</si>
  <si>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</si>
  <si>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</si>
  <si>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</si>
  <si>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</si>
  <si>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</si>
  <si>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</si>
  <si>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</si>
  <si>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</si>
  <si>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</si>
  <si>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</si>
  <si>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</si>
  <si>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</si>
  <si>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</si>
  <si>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</si>
  <si>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</si>
  <si>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</si>
  <si>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</si>
  <si>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</si>
  <si>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</si>
  <si>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</si>
  <si>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</si>
  <si>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</si>
  <si>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</si>
  <si>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</si>
  <si>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</si>
  <si>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</si>
  <si>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</si>
  <si>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</si>
  <si>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</si>
  <si>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</si>
  <si>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</si>
  <si>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</si>
  <si>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</si>
  <si>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</si>
  <si>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</si>
  <si>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</si>
  <si>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</si>
  <si>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</si>
  <si>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</si>
  <si>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</si>
  <si>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</si>
  <si>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</si>
  <si>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</si>
  <si>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</si>
  <si>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</si>
  <si>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</si>
  <si>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</si>
  <si>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</si>
  <si>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</si>
  <si>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</si>
  <si>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</si>
  <si>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</si>
  <si>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</si>
  <si>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</si>
  <si>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</si>
  <si>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</si>
  <si>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</si>
  <si>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</si>
  <si>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</si>
  <si>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</si>
  <si>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</si>
  <si>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</si>
  <si>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</si>
  <si>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</si>
  <si>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</si>
  <si>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</si>
  <si>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</si>
  <si>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</si>
  <si>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</si>
  <si>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</si>
  <si>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</si>
  <si>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</si>
  <si>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</si>
  <si>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</si>
  <si>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</si>
  <si>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</si>
  <si>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</si>
  <si>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</si>
  <si>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</si>
  <si>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</si>
  <si>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</si>
  <si>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</si>
  <si>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</si>
  <si>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</si>
  <si>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</si>
  <si>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</si>
  <si>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</si>
  <si>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</si>
  <si>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</si>
  <si>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</si>
  <si>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</si>
  <si>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</si>
  <si>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</si>
  <si>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</si>
  <si>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</si>
  <si>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</si>
  <si>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</si>
  <si>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</si>
  <si>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</si>
  <si>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</si>
  <si>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</si>
  <si>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</si>
  <si>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</si>
  <si>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</si>
  <si>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</si>
  <si>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</si>
  <si>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</si>
  <si>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</si>
  <si>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</si>
  <si>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</si>
  <si>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</si>
  <si>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</si>
  <si>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</si>
  <si>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</si>
  <si>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</si>
  <si>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</si>
  <si>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</si>
  <si>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</si>
  <si>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</si>
  <si>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</si>
  <si>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</si>
  <si>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</si>
  <si>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</si>
  <si>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</si>
  <si>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</si>
  <si>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</si>
  <si>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</si>
  <si>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</si>
  <si>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</si>
  <si>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</si>
  <si>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</si>
  <si>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</si>
  <si>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</si>
  <si>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</si>
  <si>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</si>
  <si>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</si>
  <si>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</si>
  <si>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</si>
  <si>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</si>
  <si>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</si>
  <si>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</si>
  <si>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</si>
  <si>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</si>
  <si>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</si>
  <si>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</si>
  <si>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</si>
  <si>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</si>
  <si>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</si>
  <si>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</si>
  <si>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</si>
  <si>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</si>
  <si>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</si>
  <si>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</si>
  <si>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</si>
  <si>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</si>
  <si>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</si>
  <si>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</si>
  <si>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</si>
  <si>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</si>
  <si>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</si>
  <si>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</si>
  <si>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</si>
  <si>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</si>
  <si>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</si>
  <si>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</si>
  <si>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</si>
  <si>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</si>
  <si>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</si>
  <si>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</si>
  <si>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</si>
  <si>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</si>
  <si>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</si>
  <si>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</si>
  <si>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</si>
  <si>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</si>
  <si>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</si>
  <si>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</si>
  <si>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</si>
  <si>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</si>
  <si>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</si>
  <si>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</si>
  <si>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</si>
  <si>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</si>
  <si>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</si>
  <si>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</si>
  <si>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</si>
  <si>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</si>
  <si>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</si>
  <si>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</si>
  <si>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</si>
  <si>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</si>
  <si>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</si>
  <si>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</si>
  <si>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</si>
  <si>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</si>
  <si>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</si>
  <si>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</si>
  <si>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</si>
  <si>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</si>
  <si>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</si>
  <si>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</si>
  <si>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</si>
  <si>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</si>
  <si>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</si>
  <si>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</si>
  <si>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</si>
  <si>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</si>
  <si>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</si>
  <si>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</si>
  <si>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</si>
  <si>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</si>
  <si>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</si>
  <si>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</si>
  <si>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</si>
  <si>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</si>
  <si>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</si>
  <si>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</si>
  <si>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</si>
  <si>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</si>
  <si>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</si>
  <si>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</si>
  <si>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</si>
  <si>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</si>
  <si>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</si>
  <si>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</si>
  <si>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</si>
  <si>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</si>
  <si>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</si>
  <si>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</si>
  <si>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</si>
  <si>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</si>
  <si>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</si>
  <si>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</si>
  <si>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</si>
  <si>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</si>
  <si>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</si>
  <si>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</si>
  <si>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</si>
  <si>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</si>
  <si>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</si>
  <si>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</si>
  <si>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</si>
  <si>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</si>
  <si>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</si>
  <si>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</si>
  <si>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</si>
  <si>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</si>
  <si>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</si>
  <si>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</si>
  <si>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</si>
  <si>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</si>
  <si>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</si>
  <si>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</si>
  <si>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</si>
  <si>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</si>
  <si>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</si>
  <si>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</si>
  <si>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</si>
  <si>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</si>
  <si>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</si>
  <si>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</si>
  <si>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</si>
  <si>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</si>
  <si>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</si>
  <si>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</si>
  <si>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</si>
  <si>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</si>
  <si>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</si>
  <si>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</si>
  <si>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</si>
  <si>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</si>
  <si>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</si>
  <si>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</si>
  <si>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</si>
  <si>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</si>
  <si>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</si>
  <si>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</si>
  <si>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</si>
  <si>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</si>
  <si>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</si>
  <si>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</si>
  <si>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</si>
  <si>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</si>
  <si>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</si>
  <si>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</si>
  <si>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</si>
  <si>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</si>
  <si>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</si>
  <si>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</si>
  <si>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</si>
  <si>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</si>
  <si>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</si>
  <si>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</si>
  <si>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</si>
  <si>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</si>
  <si>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</si>
  <si>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</si>
  <si>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</si>
  <si>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</si>
  <si>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</si>
  <si>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</si>
  <si>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</si>
  <si>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</si>
  <si>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</si>
  <si>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</si>
  <si>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</si>
  <si>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</si>
  <si>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</si>
  <si>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</si>
  <si>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</si>
  <si>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</si>
  <si>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</si>
  <si>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</si>
  <si>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</si>
  <si>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</si>
  <si>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</si>
  <si>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</si>
  <si>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</si>
  <si>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</si>
  <si>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</si>
  <si>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</si>
  <si>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</si>
  <si>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</si>
  <si>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</si>
  <si>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</si>
  <si>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</si>
  <si>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</si>
  <si>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</si>
  <si>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</si>
  <si>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</si>
  <si>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</si>
  <si>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</si>
  <si>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</si>
  <si>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</si>
  <si>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</si>
  <si>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</si>
  <si>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</si>
  <si>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</si>
  <si>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</si>
  <si>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</si>
  <si>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</si>
  <si>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</si>
  <si>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</si>
  <si>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</si>
  <si>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</si>
  <si>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</si>
  <si>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</si>
  <si>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</si>
  <si>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</si>
  <si>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</si>
  <si>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</si>
  <si>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</si>
  <si>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</si>
  <si>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</si>
  <si>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</si>
  <si>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</si>
  <si>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</si>
  <si>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</si>
  <si>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</si>
  <si>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</si>
  <si>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</si>
  <si>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</si>
  <si>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</si>
  <si>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</si>
  <si>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</si>
  <si>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</si>
  <si>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</si>
  <si>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</si>
  <si>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</si>
  <si>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</si>
  <si>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</si>
  <si>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</si>
  <si>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</si>
  <si>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</si>
  <si>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</si>
  <si>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</si>
  <si>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</si>
  <si>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</si>
  <si>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</si>
  <si>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</si>
  <si>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</si>
  <si>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</si>
  <si>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</si>
  <si>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</si>
  <si>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</si>
  <si>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</si>
  <si>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</si>
  <si>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</si>
  <si>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</si>
  <si>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</si>
  <si>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</si>
  <si>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</si>
  <si>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</si>
  <si>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</si>
  <si>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</si>
  <si>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</si>
  <si>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</si>
  <si>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</si>
  <si>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</si>
  <si>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</si>
  <si>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</si>
  <si>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</si>
  <si>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</si>
  <si>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</si>
  <si>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</si>
  <si>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</si>
  <si>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</si>
  <si>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</si>
  <si>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</si>
  <si>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</si>
  <si>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</si>
  <si>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</si>
  <si>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</si>
  <si>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</si>
  <si>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</si>
  <si>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</si>
  <si>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</si>
  <si>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</si>
  <si>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</si>
  <si>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</si>
  <si>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</si>
  <si>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</si>
  <si>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</si>
  <si>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</si>
  <si>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</si>
  <si>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</si>
  <si>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</si>
  <si>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</si>
  <si>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</si>
  <si>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</si>
  <si>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</si>
  <si>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</si>
  <si>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</si>
  <si>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</si>
  <si>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</si>
  <si>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</si>
  <si>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</si>
  <si>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</si>
  <si>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</si>
  <si>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</si>
  <si>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</si>
  <si>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</si>
  <si>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</si>
  <si>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</si>
  <si>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</si>
  <si>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</si>
  <si>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</si>
  <si>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</si>
  <si>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</si>
  <si>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</si>
  <si>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</si>
  <si>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</si>
  <si>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</si>
  <si>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</si>
  <si>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</si>
  <si>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</si>
  <si>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</si>
  <si>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</si>
  <si>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</si>
  <si>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</si>
  <si>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</si>
  <si>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</si>
  <si>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</si>
  <si>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</si>
  <si>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</si>
  <si>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</si>
  <si>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</si>
  <si>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</si>
  <si>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</si>
  <si>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</si>
  <si>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</si>
  <si>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</si>
  <si>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</si>
  <si>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</si>
  <si>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</si>
  <si>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</si>
  <si>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</si>
  <si>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</si>
  <si>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</si>
  <si>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</si>
  <si>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</si>
  <si>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</si>
  <si>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</si>
  <si>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</si>
  <si>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</si>
  <si>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</si>
  <si>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</si>
  <si>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</si>
  <si>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</si>
  <si>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</si>
  <si>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</si>
  <si>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</si>
  <si>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</si>
  <si>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</si>
  <si>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</si>
  <si>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</si>
  <si>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</si>
  <si>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</si>
  <si>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</si>
  <si>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</si>
  <si>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</si>
  <si>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</si>
  <si>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</si>
  <si>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</si>
  <si>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</si>
  <si>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</si>
  <si>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</si>
  <si>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</si>
  <si>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</si>
  <si>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</si>
  <si>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</si>
  <si>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</si>
  <si>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</si>
  <si>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</si>
  <si>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</si>
  <si>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</si>
  <si>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</si>
  <si>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</si>
  <si>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</si>
  <si>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</si>
  <si>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</si>
  <si>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</si>
  <si>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</si>
  <si>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</si>
  <si>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</si>
  <si>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</si>
  <si>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</si>
  <si>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</si>
  <si>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</si>
  <si>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</si>
  <si>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</si>
  <si>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</si>
  <si>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</si>
  <si>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</si>
  <si>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</si>
  <si>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</si>
  <si>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</si>
  <si>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</si>
  <si>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</si>
  <si>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</si>
  <si>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</si>
  <si>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</si>
  <si>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</si>
  <si>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</si>
  <si>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</si>
  <si>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</si>
  <si>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</si>
  <si>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</si>
  <si>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</si>
  <si>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</si>
  <si>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</si>
  <si>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</si>
  <si>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</si>
  <si>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</si>
  <si>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</si>
  <si>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</si>
  <si>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</si>
  <si>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</si>
  <si>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</si>
  <si>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</si>
  <si>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</si>
  <si>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</si>
  <si>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</si>
  <si>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</si>
  <si>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</si>
  <si>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</si>
  <si>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</si>
  <si>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</si>
  <si>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</si>
  <si>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</si>
  <si>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</si>
  <si>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</si>
  <si>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</si>
  <si>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</si>
  <si>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</si>
  <si>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</si>
  <si>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</si>
  <si>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</si>
  <si>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</si>
  <si>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</si>
  <si>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</si>
  <si>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</si>
  <si>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</si>
  <si>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</si>
  <si>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</si>
  <si>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</si>
  <si>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</si>
  <si>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</si>
  <si>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</si>
  <si>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</si>
  <si>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</si>
  <si>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</si>
  <si>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</si>
  <si>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</si>
  <si>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</si>
  <si>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</si>
  <si>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</si>
  <si>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</si>
  <si>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</si>
  <si>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</si>
  <si>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</si>
  <si>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</si>
  <si>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</si>
  <si>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</si>
  <si>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</si>
  <si>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</si>
  <si>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</si>
  <si>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</si>
  <si>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</si>
  <si>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</si>
  <si>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</si>
  <si>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</si>
  <si>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</si>
  <si>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</si>
  <si>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</si>
  <si>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</si>
  <si>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</si>
  <si>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</si>
  <si>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</si>
  <si>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</si>
  <si>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</si>
  <si>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</si>
  <si>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</si>
  <si>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</si>
  <si>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</si>
  <si>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</si>
  <si>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</si>
  <si>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</si>
  <si>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</si>
  <si>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</si>
  <si>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</si>
  <si>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</si>
  <si>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</si>
  <si>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</si>
  <si>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</si>
  <si>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</si>
  <si>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</si>
  <si>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</si>
  <si>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</si>
  <si>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</si>
  <si>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</si>
  <si>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</si>
  <si>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</si>
  <si>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</si>
  <si>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</si>
  <si>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</si>
  <si>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</si>
  <si>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</si>
  <si>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</si>
  <si>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</si>
  <si>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</si>
  <si>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</si>
  <si>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</si>
  <si>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</si>
  <si>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</si>
  <si>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</si>
  <si>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</si>
  <si>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</si>
  <si>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</si>
  <si>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</si>
  <si>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</si>
  <si>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</si>
  <si>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</si>
  <si>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</si>
  <si>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</si>
  <si>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</si>
  <si>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</si>
  <si>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</si>
  <si>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</si>
  <si>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</si>
  <si>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</si>
  <si>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</si>
  <si>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</si>
  <si>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</si>
  <si>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</si>
  <si>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</si>
  <si>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</si>
  <si>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</si>
  <si>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</si>
  <si>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</si>
  <si>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</si>
  <si>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</si>
  <si>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</si>
  <si>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</si>
  <si>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</si>
  <si>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</si>
  <si>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</si>
  <si>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</si>
  <si>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</si>
  <si>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</si>
  <si>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</si>
  <si>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</si>
  <si>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</si>
  <si>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</si>
  <si>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</si>
  <si>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</si>
  <si>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</si>
  <si>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</si>
  <si>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</si>
  <si>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</si>
  <si>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</si>
  <si>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</si>
  <si>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</si>
  <si>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</si>
  <si>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</si>
  <si>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</si>
  <si>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</si>
  <si>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</si>
  <si>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</si>
  <si>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</si>
  <si>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</si>
  <si>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</si>
  <si>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</si>
  <si>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</si>
  <si>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</si>
  <si>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</si>
  <si>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</si>
  <si>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</si>
  <si>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</si>
  <si>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</si>
  <si>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</si>
  <si>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</si>
  <si>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</si>
  <si>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</si>
  <si>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</si>
  <si>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</si>
  <si>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</si>
  <si>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</si>
  <si>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</si>
  <si>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</si>
  <si>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</si>
  <si>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</si>
  <si>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</si>
  <si>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</si>
  <si>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</si>
  <si>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</si>
  <si>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</si>
  <si>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</si>
  <si>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</si>
  <si>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</si>
  <si>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</si>
  <si>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</si>
  <si>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</si>
  <si>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</si>
  <si>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</si>
  <si>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</si>
  <si>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</si>
  <si>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</si>
  <si>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</si>
  <si>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</si>
  <si>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</si>
  <si>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</si>
  <si>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</si>
  <si>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</si>
  <si>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</si>
  <si>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</si>
  <si>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</si>
  <si>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</si>
  <si>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</si>
  <si>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</si>
  <si>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</si>
  <si>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</si>
  <si>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</si>
  <si>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</si>
  <si>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</si>
  <si>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</si>
  <si>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</si>
  <si>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</si>
  <si>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</si>
  <si>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</si>
  <si>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</si>
  <si>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</si>
  <si>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</si>
  <si>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</si>
  <si>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</si>
  <si>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</si>
  <si>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</si>
  <si>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</si>
  <si>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</si>
  <si>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</si>
  <si>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</si>
  <si>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</si>
  <si>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</si>
  <si>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</si>
  <si>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</si>
  <si>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</si>
  <si>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</si>
  <si>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</si>
  <si>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</si>
  <si>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</si>
  <si>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</si>
  <si>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</si>
  <si>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</si>
  <si>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</si>
  <si>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</si>
  <si>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</si>
  <si>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</si>
  <si>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</si>
  <si>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</si>
  <si>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</si>
  <si>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</si>
  <si>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</si>
  <si>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</si>
  <si>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</si>
  <si>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</si>
  <si>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</si>
  <si>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</si>
  <si>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</si>
  <si>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</si>
  <si>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</si>
  <si>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</si>
  <si>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</si>
  <si>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</si>
  <si>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</si>
  <si>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</si>
  <si>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</si>
  <si>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</si>
  <si>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</si>
  <si>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</si>
  <si>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</si>
  <si>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</si>
  <si>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</si>
  <si>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</si>
  <si>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</si>
  <si>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</si>
  <si>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</si>
  <si>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</si>
  <si>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</si>
  <si>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</si>
  <si>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</si>
  <si>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</si>
  <si>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</si>
  <si>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</si>
  <si>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</si>
  <si>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</si>
  <si>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</si>
  <si>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</si>
  <si>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</si>
  <si>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</si>
  <si>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</si>
  <si>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</si>
  <si>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</si>
  <si>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</si>
  <si>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</si>
  <si>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</si>
  <si>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</si>
  <si>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>16 ноября 2021 г</t>
  </si>
  <si>
    <t>Рыжий</t>
  </si>
  <si>
    <t>Роман</t>
  </si>
  <si>
    <t>Артемович</t>
  </si>
  <si>
    <t>Журавлев</t>
  </si>
  <si>
    <t>Виталий</t>
  </si>
  <si>
    <t>Александрович</t>
  </si>
  <si>
    <t>Мищенко</t>
  </si>
  <si>
    <t>Анастасия</t>
  </si>
  <si>
    <t>Александровна</t>
  </si>
  <si>
    <t>Федоровых</t>
  </si>
  <si>
    <t>Алина</t>
  </si>
  <si>
    <t>Алексеевна</t>
  </si>
  <si>
    <t>Болдинова</t>
  </si>
  <si>
    <t>Арина</t>
  </si>
  <si>
    <t>Николаевна</t>
  </si>
  <si>
    <t>Усачева</t>
  </si>
  <si>
    <t>Софья</t>
  </si>
  <si>
    <t>Дудина</t>
  </si>
  <si>
    <t>Диана</t>
  </si>
  <si>
    <t>Дина</t>
  </si>
  <si>
    <t>Владимиров</t>
  </si>
  <si>
    <t>Алексей</t>
  </si>
  <si>
    <t>Михайлович</t>
  </si>
  <si>
    <t>Денисенко</t>
  </si>
  <si>
    <t>Павел</t>
  </si>
  <si>
    <t>Барыбина</t>
  </si>
  <si>
    <t>Денисовна</t>
  </si>
  <si>
    <t>Панасенко</t>
  </si>
  <si>
    <t>Тужакова</t>
  </si>
  <si>
    <t>Валерьевна</t>
  </si>
  <si>
    <t>Закаева</t>
  </si>
  <si>
    <t>Танзила</t>
  </si>
  <si>
    <t>Султановна</t>
  </si>
  <si>
    <t>Демченко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</si>
</sst>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41;&#1086;&#1083;&#1100;&#1096;&#1077;&#1090;&#1072;&#1083;&#1086;&#1074;&#1089;&#1082;&#1072;&#1103;%20&#1057;&#1054;&#1064;/&#1043;&#1077;&#1086;&#1088;&#1072;&#1092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538/&#1075;&#1077;&#1086;&#1075;&#1088;&#1072;&#1092;&#1080;&#1103;%20-%208%20&#1082;&#1083;&#1072;&#1089;&#10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1;&#1080;&#1094;&#1077;&#1081;/&#1056;&#1045;&#1047;&#1059;&#1051;&#1068;&#1058;&#1040;&#1058;%20&#1060;&#1086;&#1088;&#1084;&#1072;%203%20&#1089;&#1087;&#1080;&#1089;&#1082;&#1080;%20&#1075;&#1077;&#1086;&#1075;&#1088;&#1072;&#1092;&#1080;&#1103;%20&#1054;&#1051;&#1048;&#1052;&#1055;&#1048;&#1040;&#1044;&#1040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2;&#1072;&#1085;&#1099;&#1095;&#1089;&#1082;&#1072;&#1103;%20&#1057;&#1054;&#1064;/&#1075;&#1077;&#1086;&#1075;&#1088;&#1072;&#1092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75;.%20&#1047;&#1077;&#1088;&#1085;&#1086;&#1075;&#1088;&#1072;&#1076;&#1072;/&#1075;&#1077;&#1086;&#1075;&#1088;&#1072;&#1092;&#1080;&#1103;/&#1087;&#1088;&#1086;&#1090;&#1086;&#1082;&#1086;&#1083;%20&#1075;&#1077;&#1086;&#1075;&#1088;&#1072;&#1092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59;&#1048;&#1054;&#1055;/&#1060;&#1086;&#1088;&#1084;&#1072;%203_&#1075;&#1077;&#1086;&#1075;&#1088;&#1072;&#1092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2">
          <cell r="C12" t="str">
            <v>Демченко</v>
          </cell>
          <cell r="H12" t="str">
            <v>РОССИЯ</v>
          </cell>
        </row>
        <row r="15">
          <cell r="H15" t="str">
            <v>РОССИЯ</v>
          </cell>
          <cell r="I15" t="str">
            <v>не имеется</v>
          </cell>
        </row>
        <row r="16">
          <cell r="H16" t="str">
            <v>РОССИЯ</v>
          </cell>
          <cell r="I16" t="str">
            <v>не имеется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Панасенко</v>
          </cell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  <row r="12">
          <cell r="H12" t="str">
            <v>РОССИЯ</v>
          </cell>
          <cell r="I12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АТЕ"/>
      <sheetName val="Гражданство"/>
      <sheetName val="ОВЗ"/>
      <sheetName val="Класс"/>
      <sheetName val="Тип диплома"/>
      <sheetName val="Пол"/>
      <sheetName val="6 класс"/>
      <sheetName val="7 класс"/>
      <sheetName val="8 класс"/>
      <sheetName val="9 класс"/>
      <sheetName val="10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">
          <cell r="C10" t="str">
            <v>Усачева</v>
          </cell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"/>
      <sheetName val="6 кл"/>
      <sheetName val="7кл"/>
      <sheetName val="8 кл"/>
      <sheetName val="9 кл"/>
      <sheetName val="9кл"/>
      <sheetName val="10"/>
      <sheetName val="10 кл"/>
      <sheetName val="11кл"/>
      <sheetName val="11 кл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Владимиров</v>
          </cell>
          <cell r="G10" t="str">
            <v>РОССИЯ</v>
          </cell>
        </row>
        <row r="11">
          <cell r="G11" t="str">
            <v>РОССИЯ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C30" t="str">
            <v xml:space="preserve">Коношенко  </v>
          </cell>
          <cell r="H30" t="str">
            <v>РОССИЯ</v>
          </cell>
          <cell r="I30" t="str">
            <v>не имеются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41">
          <cell r="C41" t="str">
            <v>Дудина</v>
          </cell>
          <cell r="H41" t="str">
            <v>РОССИЯ</v>
          </cell>
          <cell r="I41" t="str">
            <v>не имеются</v>
          </cell>
        </row>
        <row r="42">
          <cell r="H42" t="str">
            <v>РОССИЯ</v>
          </cell>
          <cell r="I42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6" workbookViewId="0">
      <selection activeCell="L24" sqref="L2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4" x14ac:dyDescent="0.3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39415</v>
      </c>
      <c r="H10" s="19" t="s">
        <v>70</v>
      </c>
      <c r="I10" s="19" t="s">
        <v>321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8</v>
      </c>
      <c r="M10" s="13" t="s">
        <v>325</v>
      </c>
      <c r="N10" s="14">
        <v>37.299999999999997</v>
      </c>
    </row>
    <row r="11" spans="1:14" ht="37.200000000000003" customHeight="1" x14ac:dyDescent="0.3">
      <c r="A11" s="11" t="str">
        <f t="shared" ref="A11:A21" si="0">$A$10</f>
        <v>Зерноградский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328</v>
      </c>
      <c r="G11" s="15">
        <v>39316</v>
      </c>
      <c r="H11" s="19" t="str">
        <f>[1]Форма3!H12</f>
        <v>РОССИЯ</v>
      </c>
      <c r="I11" s="19" t="s">
        <v>321</v>
      </c>
      <c r="J11" s="42">
        <v>878</v>
      </c>
      <c r="K11" s="40" t="str">
        <f>VLOOKUP(J11,ОО!C:E,3,FALSE)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1" s="14">
        <v>8</v>
      </c>
      <c r="M11" s="13" t="s">
        <v>325</v>
      </c>
      <c r="N11" s="14">
        <v>35</v>
      </c>
    </row>
    <row r="12" spans="1:14" ht="36" customHeight="1" x14ac:dyDescent="0.3">
      <c r="A12" s="11" t="str">
        <f t="shared" si="0"/>
        <v>Зерноградский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329</v>
      </c>
      <c r="G12" s="15">
        <v>39287</v>
      </c>
      <c r="H12" s="19" t="str">
        <f>[1]Форма3!H15</f>
        <v>РОССИЯ</v>
      </c>
      <c r="I12" s="19" t="str">
        <f>[1]Форма3!I15</f>
        <v>не имеется</v>
      </c>
      <c r="J12" s="42">
        <v>874</v>
      </c>
      <c r="K12" s="40" t="str">
        <f>VLOOKUP(J12,ОО!C:E,3,FALSE)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2" s="14">
        <v>8</v>
      </c>
      <c r="M12" s="13" t="s">
        <v>325</v>
      </c>
      <c r="N12" s="14">
        <v>30</v>
      </c>
    </row>
    <row r="13" spans="1:14" ht="39" customHeight="1" x14ac:dyDescent="0.3">
      <c r="A13" s="11" t="str">
        <f t="shared" si="0"/>
        <v>Зерноградский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329</v>
      </c>
      <c r="G13" s="15">
        <v>39193</v>
      </c>
      <c r="H13" s="19" t="str">
        <f>[1]Форма3!H16</f>
        <v>РОССИЯ</v>
      </c>
      <c r="I13" s="19" t="str">
        <f>[1]Форма3!I16</f>
        <v>не имеется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v>8</v>
      </c>
      <c r="M13" s="13" t="s">
        <v>325</v>
      </c>
      <c r="N13" s="14">
        <v>24</v>
      </c>
    </row>
    <row r="14" spans="1:14" ht="37.799999999999997" customHeight="1" x14ac:dyDescent="0.3">
      <c r="A14" s="11" t="str">
        <f t="shared" si="0"/>
        <v>Зерноградский</v>
      </c>
      <c r="B14" s="12">
        <v>5</v>
      </c>
      <c r="C14" s="13" t="s">
        <v>2813</v>
      </c>
      <c r="D14" s="13" t="s">
        <v>2814</v>
      </c>
      <c r="E14" s="13" t="s">
        <v>2815</v>
      </c>
      <c r="F14" s="19" t="s">
        <v>329</v>
      </c>
      <c r="G14" s="15">
        <v>39200</v>
      </c>
      <c r="H14" s="19" t="str">
        <f>[2]Форма3!H10</f>
        <v>РОССИЯ</v>
      </c>
      <c r="I14" s="19" t="str">
        <f>[2]Форма3!I10</f>
        <v>не имеются</v>
      </c>
      <c r="J14" s="42"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v>8</v>
      </c>
      <c r="M14" s="13" t="s">
        <v>325</v>
      </c>
      <c r="N14" s="14">
        <v>22</v>
      </c>
    </row>
    <row r="15" spans="1:14" ht="23.4" customHeight="1" x14ac:dyDescent="0.3">
      <c r="A15" s="11" t="str">
        <f t="shared" si="0"/>
        <v>Зерноградский</v>
      </c>
      <c r="B15" s="12">
        <v>6</v>
      </c>
      <c r="C15" s="13" t="s">
        <v>2816</v>
      </c>
      <c r="D15" s="13" t="s">
        <v>2817</v>
      </c>
      <c r="E15" s="13" t="s">
        <v>2809</v>
      </c>
      <c r="F15" s="19" t="s">
        <v>329</v>
      </c>
      <c r="G15" s="15">
        <v>39382</v>
      </c>
      <c r="H15" s="19" t="str">
        <f>[2]Форма3!H11</f>
        <v>РОССИЯ</v>
      </c>
      <c r="I15" s="19" t="str">
        <f>[2]Форма3!I11</f>
        <v>не имеются</v>
      </c>
      <c r="J15" s="42">
        <v>868</v>
      </c>
      <c r="K15" s="40" t="str">
        <f>VLOOKUP(J15,ОО!C:E,3,FALSE)</f>
        <v>муниципальное бюджетное общеобразовательное учреждение лицей г.Зернограда</v>
      </c>
      <c r="L15" s="14">
        <v>8</v>
      </c>
      <c r="M15" s="13" t="s">
        <v>325</v>
      </c>
      <c r="N15" s="14">
        <v>20.6</v>
      </c>
    </row>
    <row r="16" spans="1:14" ht="46.8" customHeight="1" x14ac:dyDescent="0.3">
      <c r="A16" s="11" t="str">
        <f t="shared" si="0"/>
        <v>Зерноградский</v>
      </c>
      <c r="B16" s="12">
        <v>7</v>
      </c>
      <c r="C16" s="13" t="s">
        <v>2818</v>
      </c>
      <c r="D16" s="13" t="s">
        <v>2819</v>
      </c>
      <c r="E16" s="13" t="s">
        <v>2809</v>
      </c>
      <c r="F16" s="19" t="s">
        <v>329</v>
      </c>
      <c r="G16" s="15">
        <v>39351</v>
      </c>
      <c r="H16" s="19" t="str">
        <f>[2]Форма3!H12</f>
        <v>РОССИЯ</v>
      </c>
      <c r="I16" s="19" t="str">
        <f>[2]Форма3!I12</f>
        <v>не имеются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8</v>
      </c>
      <c r="M16" s="13" t="s">
        <v>325</v>
      </c>
      <c r="N16" s="14">
        <v>20</v>
      </c>
    </row>
    <row r="17" spans="1:14" ht="25.95" customHeight="1" x14ac:dyDescent="0.3">
      <c r="A17" s="11" t="str">
        <f t="shared" si="0"/>
        <v>Зерноградский</v>
      </c>
      <c r="B17" s="12">
        <v>8</v>
      </c>
      <c r="C17" s="13" t="s">
        <v>2834</v>
      </c>
      <c r="D17" s="13" t="s">
        <v>2820</v>
      </c>
      <c r="E17" s="13" t="s">
        <v>2809</v>
      </c>
      <c r="F17" s="19" t="s">
        <v>329</v>
      </c>
      <c r="G17" s="15">
        <v>39240</v>
      </c>
      <c r="H17" s="19" t="str">
        <f>'[3]8 класс'!H10</f>
        <v>РОССИЯ</v>
      </c>
      <c r="I17" s="19" t="str">
        <f>'[3]8 класс'!I10</f>
        <v>не имеются</v>
      </c>
      <c r="J17" s="42">
        <v>874</v>
      </c>
      <c r="K17" s="40" t="str">
        <f>VLOOKUP(J17,ОО!C:E,3,FALSE)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7" s="14">
        <v>8</v>
      </c>
      <c r="M17" s="13" t="s">
        <v>325</v>
      </c>
      <c r="N17" s="14">
        <v>19</v>
      </c>
    </row>
    <row r="18" spans="1:14" ht="28.2" customHeight="1" x14ac:dyDescent="0.3">
      <c r="A18" s="11" t="str">
        <f t="shared" si="0"/>
        <v>Зерноградский</v>
      </c>
      <c r="B18" s="12">
        <v>9</v>
      </c>
      <c r="C18" s="13" t="s">
        <v>2821</v>
      </c>
      <c r="D18" s="13" t="s">
        <v>2822</v>
      </c>
      <c r="E18" s="13" t="s">
        <v>2823</v>
      </c>
      <c r="F18" s="19" t="s">
        <v>328</v>
      </c>
      <c r="G18" s="15">
        <v>39519</v>
      </c>
      <c r="H18" s="19" t="str">
        <f>'[3]8 класс'!H11</f>
        <v>РОССИЯ</v>
      </c>
      <c r="I18" s="19" t="str">
        <f>'[3]8 класс'!I11</f>
        <v>не имеются</v>
      </c>
      <c r="J18" s="42">
        <v>878</v>
      </c>
      <c r="K18" s="40" t="str">
        <f>VLOOKUP(J18,ОО!C:E,3,FALSE)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8" s="14">
        <v>8</v>
      </c>
      <c r="M18" s="13" t="s">
        <v>325</v>
      </c>
      <c r="N18" s="14">
        <v>18</v>
      </c>
    </row>
    <row r="19" spans="1:14" ht="24.6" customHeight="1" x14ac:dyDescent="0.3">
      <c r="A19" s="11" t="str">
        <f t="shared" si="0"/>
        <v>Зерноградский</v>
      </c>
      <c r="B19" s="12">
        <v>10</v>
      </c>
      <c r="C19" s="13" t="s">
        <v>2824</v>
      </c>
      <c r="D19" s="13" t="s">
        <v>2825</v>
      </c>
      <c r="E19" s="13" t="s">
        <v>2806</v>
      </c>
      <c r="F19" s="19" t="s">
        <v>328</v>
      </c>
      <c r="G19" s="15">
        <v>39107</v>
      </c>
      <c r="H19" s="19" t="str">
        <f>'[4]8 кл'!G10</f>
        <v>РОССИЯ</v>
      </c>
      <c r="I19" s="19" t="s">
        <v>321</v>
      </c>
      <c r="J19" s="42">
        <v>874</v>
      </c>
      <c r="K19" s="40" t="str">
        <f>VLOOKUP(J19,ОО!C:E,3,FALSE)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9" s="14">
        <v>8</v>
      </c>
      <c r="M19" s="13" t="s">
        <v>325</v>
      </c>
      <c r="N19" s="14">
        <v>17</v>
      </c>
    </row>
    <row r="20" spans="1:14" ht="33" customHeight="1" x14ac:dyDescent="0.3">
      <c r="A20" s="11" t="str">
        <f t="shared" si="0"/>
        <v>Зерноградский</v>
      </c>
      <c r="B20" s="12">
        <v>11</v>
      </c>
      <c r="C20" s="13" t="s">
        <v>2826</v>
      </c>
      <c r="D20" s="13" t="s">
        <v>2808</v>
      </c>
      <c r="E20" s="13" t="s">
        <v>2827</v>
      </c>
      <c r="F20" s="19" t="s">
        <v>329</v>
      </c>
      <c r="G20" s="15">
        <v>39076</v>
      </c>
      <c r="H20" s="19" t="str">
        <f>'[4]8 кл'!G11</f>
        <v>РОССИЯ</v>
      </c>
      <c r="I20" s="19" t="s">
        <v>321</v>
      </c>
      <c r="J20" s="42">
        <v>868</v>
      </c>
      <c r="K20" s="40" t="str">
        <f>VLOOKUP(J20,ОО!C:E,3,FALSE)</f>
        <v>муниципальное бюджетное общеобразовательное учреждение лицей г.Зернограда</v>
      </c>
      <c r="L20" s="14">
        <v>8</v>
      </c>
      <c r="M20" s="13" t="s">
        <v>325</v>
      </c>
      <c r="N20" s="14">
        <v>16.600000000000001</v>
      </c>
    </row>
    <row r="21" spans="1:14" ht="29.4" customHeight="1" x14ac:dyDescent="0.3">
      <c r="A21" s="11" t="str">
        <f t="shared" si="0"/>
        <v>Зерноградский</v>
      </c>
      <c r="B21" s="12">
        <v>12</v>
      </c>
      <c r="C21" s="13" t="s">
        <v>2828</v>
      </c>
      <c r="D21" s="13" t="s">
        <v>2817</v>
      </c>
      <c r="E21" s="13" t="s">
        <v>2809</v>
      </c>
      <c r="F21" s="19" t="s">
        <v>329</v>
      </c>
      <c r="G21" s="15">
        <v>39086</v>
      </c>
      <c r="H21" s="19" t="str">
        <f>[5]Лист1!H30</f>
        <v>РОССИЯ</v>
      </c>
      <c r="I21" s="19" t="str">
        <f>[5]Лист1!I30</f>
        <v>не имеются</v>
      </c>
      <c r="J21" s="42">
        <v>866</v>
      </c>
      <c r="K21" s="40" t="str">
        <f>VLOOKUP(J21,ОО!C:E,3,FALSE)</f>
        <v>муниципальное бюджетное общеобразовательное учреждение гимназия г.Зернограда</v>
      </c>
      <c r="L21" s="14">
        <v>8</v>
      </c>
      <c r="M21" s="13" t="s">
        <v>325</v>
      </c>
      <c r="N21" s="14">
        <v>15.6</v>
      </c>
    </row>
    <row r="22" spans="1:14" ht="33" customHeight="1" x14ac:dyDescent="0.3">
      <c r="A22" s="11" t="str">
        <f t="shared" ref="A22:A25" si="1">$A$21</f>
        <v>Зерноградский</v>
      </c>
      <c r="B22" s="12">
        <v>13</v>
      </c>
      <c r="C22" s="13" t="s">
        <v>2829</v>
      </c>
      <c r="D22" s="13" t="s">
        <v>2808</v>
      </c>
      <c r="E22" s="13" t="s">
        <v>2830</v>
      </c>
      <c r="F22" s="19" t="s">
        <v>329</v>
      </c>
      <c r="G22" s="15">
        <v>39385</v>
      </c>
      <c r="H22" s="19" t="str">
        <f>[6]Форма3!H41</f>
        <v>РОССИЯ</v>
      </c>
      <c r="I22" s="19" t="str">
        <f>[6]Форма3!I41</f>
        <v>не имеются</v>
      </c>
      <c r="J22" s="42">
        <v>866</v>
      </c>
      <c r="K22" s="40" t="str">
        <f>VLOOKUP(J22,ОО!C:E,3,FALSE)</f>
        <v>муниципальное бюджетное общеобразовательное учреждение гимназия г.Зернограда</v>
      </c>
      <c r="L22" s="14">
        <v>8</v>
      </c>
      <c r="M22" s="13" t="s">
        <v>325</v>
      </c>
      <c r="N22" s="14">
        <v>13.6</v>
      </c>
    </row>
    <row r="23" spans="1:14" ht="38.4" customHeight="1" x14ac:dyDescent="0.3">
      <c r="A23" s="11" t="str">
        <f t="shared" si="1"/>
        <v>Зерноградский</v>
      </c>
      <c r="B23" s="12">
        <v>14</v>
      </c>
      <c r="C23" s="13" t="s">
        <v>2831</v>
      </c>
      <c r="D23" s="13" t="s">
        <v>2832</v>
      </c>
      <c r="E23" s="13" t="s">
        <v>2833</v>
      </c>
      <c r="F23" s="19" t="s">
        <v>329</v>
      </c>
      <c r="G23" s="15">
        <v>39300</v>
      </c>
      <c r="H23" s="19" t="str">
        <f>[6]Форма3!H42</f>
        <v>РОССИЯ</v>
      </c>
      <c r="I23" s="19" t="str">
        <f>[6]Форма3!I42</f>
        <v>не имеются</v>
      </c>
      <c r="J23" s="42">
        <v>1123</v>
      </c>
      <c r="K23" s="40" t="str">
        <f>VLOOKUP(J23,ОО!C:E,3,FALSE)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3" s="14">
        <v>8</v>
      </c>
      <c r="M23" s="13" t="s">
        <v>325</v>
      </c>
      <c r="N23" s="14">
        <v>6.7</v>
      </c>
    </row>
    <row r="24" spans="1:14" ht="42.6" customHeight="1" x14ac:dyDescent="0.3">
      <c r="A24" s="11" t="str">
        <f t="shared" si="1"/>
        <v>Зерноградский</v>
      </c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43.95" customHeight="1" x14ac:dyDescent="0.3">
      <c r="A25" s="11" t="str">
        <f t="shared" si="1"/>
        <v>Зерноградский</v>
      </c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37.950000000000003" customHeight="1" x14ac:dyDescent="0.3">
      <c r="A26" s="11" t="s">
        <v>33</v>
      </c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2021-11-19T09:52:39Z</dcterms:modified>
</cp:coreProperties>
</file>