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тоги мун. этапа 2021\География\"/>
    </mc:Choice>
  </mc:AlternateContent>
  <workbookProtection lockStructure="1"/>
  <bookViews>
    <workbookView xWindow="-120" yWindow="-120" windowWidth="20736" windowHeight="11760"/>
  </bookViews>
  <sheets>
    <sheet name="Форма3" sheetId="1" r:id="rId1"/>
    <sheet name="ОО" sheetId="2" state="veryHidden" r:id="rId2"/>
    <sheet name="АТЕ" sheetId="3" state="veryHidden" r:id="rId3"/>
    <sheet name="Гражданство" sheetId="4" state="veryHidden" r:id="rId4"/>
    <sheet name="ОВЗ" sheetId="5" state="veryHidden" r:id="rId5"/>
    <sheet name="Класс" sheetId="6" state="veryHidden" r:id="rId6"/>
    <sheet name="Тип диплома" sheetId="7" state="veryHidden" r:id="rId7"/>
    <sheet name="Пол" sheetId="8" state="very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62913"/>
  <customWorkbookViews>
    <customWorkbookView name="Гурова - Личное представление" guid="{556B2109-0CC6-4B85-962B-2024589B68E6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1" l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H32" i="1" l="1"/>
  <c r="I32" i="1"/>
  <c r="H31" i="1"/>
  <c r="I31" i="1"/>
  <c r="H30" i="1"/>
  <c r="I30" i="1"/>
  <c r="H28" i="1"/>
  <c r="I28" i="1"/>
  <c r="H29" i="1"/>
  <c r="I29" i="1"/>
  <c r="H25" i="1" l="1"/>
  <c r="I25" i="1"/>
  <c r="H26" i="1"/>
  <c r="I26" i="1"/>
  <c r="H27" i="1"/>
  <c r="I27" i="1"/>
  <c r="H24" i="1"/>
  <c r="H22" i="1"/>
  <c r="I22" i="1"/>
  <c r="H23" i="1"/>
  <c r="I23" i="1"/>
  <c r="H20" i="1" l="1"/>
  <c r="I20" i="1"/>
  <c r="H21" i="1"/>
  <c r="I21" i="1"/>
  <c r="H19" i="1"/>
  <c r="I19" i="1"/>
  <c r="H17" i="1" l="1"/>
  <c r="I17" i="1"/>
  <c r="H18" i="1"/>
  <c r="I18" i="1"/>
  <c r="K12" i="1" l="1"/>
  <c r="K16" i="1" l="1"/>
  <c r="K11" i="1"/>
  <c r="K13" i="1"/>
  <c r="K14" i="1"/>
  <c r="K1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10" i="1"/>
</calcChain>
</file>

<file path=xl/sharedStrings.xml><?xml version="1.0" encoding="utf-8"?>
<sst xmlns="http://schemas.openxmlformats.org/spreadsheetml/2006/main" count="5468" uniqueCount="2863">
  <si>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</si>
  <si>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</si>
  <si>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</si>
  <si>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</si>
  <si>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</si>
  <si>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</si>
  <si>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</si>
  <si>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</si>
  <si>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</si>
  <si>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</si>
  <si>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</si>
  <si>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</si>
  <si>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</si>
  <si>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</si>
  <si>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</si>
  <si>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</si>
  <si>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</si>
  <si>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</si>
  <si>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</si>
  <si>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</si>
  <si>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</si>
  <si>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</si>
  <si>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</si>
  <si>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</si>
  <si>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</si>
  <si>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</si>
  <si>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</si>
  <si>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</si>
  <si>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</si>
  <si>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</si>
  <si>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</si>
  <si>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</si>
  <si>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</si>
  <si>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</si>
  <si>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</si>
  <si>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</si>
  <si>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</si>
  <si>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</si>
  <si>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</si>
  <si>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</si>
  <si>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</si>
  <si>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</si>
  <si>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</si>
  <si>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</si>
  <si>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</si>
  <si>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</si>
  <si>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</si>
  <si>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</si>
  <si>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</si>
  <si>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</si>
  <si>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</si>
  <si>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</si>
  <si>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</si>
  <si>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</si>
  <si>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</si>
  <si>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</si>
  <si>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</si>
  <si>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</si>
  <si>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</si>
  <si>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</si>
  <si>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</si>
  <si>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</si>
  <si>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</si>
  <si>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</si>
  <si>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</si>
  <si>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</si>
  <si>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</si>
  <si>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</si>
  <si>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</si>
  <si>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</si>
  <si>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</si>
  <si>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</si>
  <si>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</si>
  <si>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</si>
  <si>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</si>
  <si>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</si>
  <si>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</si>
  <si>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</si>
  <si>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</si>
  <si>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</si>
  <si>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</si>
  <si>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</si>
  <si>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</si>
  <si>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</si>
  <si>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</si>
  <si>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</si>
  <si>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</si>
  <si>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</si>
  <si>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</si>
  <si>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</si>
  <si>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</si>
  <si>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</si>
  <si>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</si>
  <si>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</si>
  <si>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</si>
  <si>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</si>
  <si>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</si>
  <si>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</si>
  <si>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</si>
  <si>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</si>
  <si>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</si>
  <si>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</si>
  <si>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</si>
  <si>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</si>
  <si>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</si>
  <si>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</si>
  <si>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</si>
  <si>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</si>
  <si>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</si>
  <si>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</si>
  <si>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</si>
  <si>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</si>
  <si>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</si>
  <si>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</si>
  <si>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</si>
  <si>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</si>
  <si>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</si>
  <si>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</si>
  <si>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</si>
  <si>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</si>
  <si>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</si>
  <si>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</si>
  <si>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</si>
  <si>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</si>
  <si>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</si>
  <si>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</si>
  <si>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</si>
  <si>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</si>
  <si>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</si>
  <si>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</si>
  <si>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</si>
  <si>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</si>
  <si>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</si>
  <si>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</si>
  <si>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</si>
  <si>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</si>
  <si>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</si>
  <si>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</si>
  <si>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</si>
  <si>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</si>
  <si>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</si>
  <si>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</si>
  <si>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</si>
  <si>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</si>
  <si>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</si>
  <si>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</si>
  <si>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</si>
  <si>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</si>
  <si>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</si>
  <si>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</si>
  <si>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</si>
  <si>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</si>
  <si>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</si>
  <si>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</si>
  <si>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</si>
  <si>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</si>
  <si>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</si>
  <si>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</si>
  <si>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</si>
  <si>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</si>
  <si>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</si>
  <si>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</si>
  <si>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</si>
  <si>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</si>
  <si>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</si>
  <si>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</si>
  <si>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</si>
  <si>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</si>
  <si>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</si>
  <si>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</si>
  <si>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</si>
  <si>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</si>
  <si>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</si>
  <si>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</si>
  <si>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</si>
  <si>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</si>
  <si>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</si>
  <si>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</si>
  <si>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</si>
  <si>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</si>
  <si>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</si>
  <si>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</si>
  <si>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</si>
  <si>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</si>
  <si>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</si>
  <si>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</si>
  <si>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</si>
  <si>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</si>
  <si>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</si>
  <si>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</si>
  <si>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</si>
  <si>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</si>
  <si>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</si>
  <si>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</si>
  <si>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</si>
  <si>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</si>
  <si>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</si>
  <si>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</si>
  <si>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</si>
  <si>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</si>
  <si>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</si>
  <si>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</si>
  <si>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</si>
  <si>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</si>
  <si>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</si>
  <si>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</si>
  <si>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</si>
  <si>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</si>
  <si>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</si>
  <si>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</si>
  <si>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</si>
  <si>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</si>
  <si>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</si>
  <si>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</si>
  <si>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</si>
  <si>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</si>
  <si>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</si>
  <si>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</si>
  <si>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</si>
  <si>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</si>
  <si>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</si>
  <si>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</si>
  <si>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</si>
  <si>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</si>
  <si>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</si>
  <si>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</si>
  <si>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</si>
  <si>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</si>
  <si>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</si>
  <si>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</si>
  <si>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</si>
  <si>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</si>
  <si>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</si>
  <si>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</si>
  <si>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</si>
  <si>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</si>
  <si>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</si>
  <si>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</si>
  <si>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</si>
  <si>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</si>
  <si>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</si>
  <si>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</si>
  <si>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</si>
  <si>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</si>
  <si>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</si>
  <si>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</si>
  <si>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</si>
  <si>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</si>
  <si>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</si>
  <si>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</si>
  <si>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</si>
  <si>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</si>
  <si>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</si>
  <si>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</si>
  <si>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</si>
  <si>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</si>
  <si>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</si>
  <si>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</si>
  <si>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</si>
  <si>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</si>
  <si>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</si>
  <si>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</si>
  <si>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</si>
  <si>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</si>
  <si>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</si>
  <si>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</si>
  <si>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</si>
  <si>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</si>
  <si>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</si>
  <si>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</si>
  <si>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</si>
  <si>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</si>
  <si>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</si>
  <si>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</si>
  <si>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</si>
  <si>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</si>
  <si>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</si>
  <si>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</si>
  <si>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</si>
  <si>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</si>
  <si>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</si>
  <si>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</si>
  <si>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</si>
  <si>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</si>
  <si>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</si>
  <si>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</si>
  <si>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</si>
  <si>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</si>
  <si>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</si>
  <si>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</si>
  <si>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</si>
  <si>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</si>
  <si>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</si>
  <si>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</si>
  <si>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</si>
  <si>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</si>
  <si>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</si>
  <si>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</si>
  <si>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</si>
  <si>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</si>
  <si>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</si>
  <si>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</si>
  <si>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</si>
  <si>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</si>
  <si>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</si>
  <si>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</si>
  <si>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</si>
  <si>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</si>
  <si>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</si>
  <si>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</si>
  <si>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</si>
  <si>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</si>
  <si>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</si>
  <si>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</si>
  <si>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</si>
  <si>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</si>
  <si>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</si>
  <si>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</si>
  <si>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</si>
  <si>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</si>
  <si>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</si>
  <si>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</si>
  <si>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</si>
  <si>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</si>
  <si>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</si>
  <si>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</si>
  <si>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</si>
  <si>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</si>
  <si>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</si>
  <si>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</si>
  <si>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</si>
  <si>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</si>
  <si>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</si>
  <si>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</si>
  <si>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</si>
  <si>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</si>
  <si>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</si>
  <si>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</si>
  <si>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</si>
  <si>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</si>
  <si>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</si>
  <si>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</si>
  <si>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</si>
  <si>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</si>
  <si>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</si>
  <si>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</si>
  <si>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</si>
  <si>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</si>
  <si>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</si>
  <si>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</si>
  <si>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</si>
  <si>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</si>
  <si>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</si>
  <si>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</si>
  <si>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</si>
  <si>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</si>
  <si>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</si>
  <si>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</si>
  <si>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</si>
  <si>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</si>
  <si>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</si>
  <si>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</si>
  <si>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</si>
  <si>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</si>
  <si>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</si>
  <si>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</si>
  <si>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</si>
  <si>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</si>
  <si>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</si>
  <si>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</si>
  <si>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</si>
  <si>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</si>
  <si>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</si>
  <si>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</si>
  <si>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</si>
  <si>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</si>
  <si>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</si>
  <si>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</si>
  <si>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</si>
  <si>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</si>
  <si>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</si>
  <si>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</si>
  <si>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</si>
  <si>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</si>
  <si>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</si>
  <si>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</si>
  <si>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</si>
  <si>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</si>
  <si>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</si>
  <si>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</si>
  <si>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</si>
  <si>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</si>
  <si>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</si>
  <si>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</si>
  <si>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</si>
  <si>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</si>
  <si>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</si>
  <si>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</si>
  <si>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</si>
  <si>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</si>
  <si>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</si>
  <si>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</si>
  <si>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</si>
  <si>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</si>
  <si>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</si>
  <si>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</si>
  <si>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</si>
  <si>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</si>
  <si>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</si>
  <si>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</si>
  <si>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</si>
  <si>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</si>
  <si>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</si>
  <si>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</si>
  <si>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</si>
  <si>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</si>
  <si>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</si>
  <si>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</si>
  <si>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</si>
  <si>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</si>
  <si>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</si>
  <si>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</si>
  <si>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</si>
  <si>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</si>
  <si>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</si>
  <si>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</si>
  <si>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</si>
  <si>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</si>
  <si>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</si>
  <si>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</si>
  <si>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</si>
  <si>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</si>
  <si>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</si>
  <si>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</si>
  <si>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</si>
  <si>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</si>
  <si>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</si>
  <si>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</si>
  <si>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</si>
  <si>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</si>
  <si>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</si>
  <si>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</si>
  <si>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</si>
  <si>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</si>
  <si>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</si>
  <si>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</si>
  <si>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</si>
  <si>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</si>
  <si>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</si>
  <si>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</si>
  <si>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</si>
  <si>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</si>
  <si>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</si>
  <si>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</si>
  <si>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</si>
  <si>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</si>
  <si>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</si>
  <si>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</si>
  <si>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</si>
  <si>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</si>
  <si>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</si>
  <si>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</si>
  <si>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</si>
  <si>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</si>
  <si>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</si>
  <si>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</si>
  <si>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</si>
  <si>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</si>
  <si>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</si>
  <si>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</si>
  <si>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</si>
  <si>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</si>
  <si>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</si>
  <si>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</si>
  <si>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</si>
  <si>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</si>
  <si>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</si>
  <si>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</si>
  <si>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</si>
  <si>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</si>
  <si>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</si>
  <si>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</si>
  <si>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</si>
  <si>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</si>
  <si>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</si>
  <si>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</si>
  <si>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</si>
  <si>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</si>
  <si>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</si>
  <si>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</si>
  <si>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</si>
  <si>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</si>
  <si>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</si>
  <si>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</si>
  <si>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</si>
  <si>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</si>
  <si>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</si>
  <si>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</si>
  <si>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</si>
  <si>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</si>
  <si>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</si>
  <si>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</si>
  <si>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</si>
  <si>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</si>
  <si>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</si>
  <si>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</si>
  <si>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</si>
  <si>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</si>
  <si>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</si>
  <si>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</si>
  <si>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</si>
  <si>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</si>
  <si>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</si>
  <si>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</si>
  <si>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</si>
  <si>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</si>
  <si>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</si>
  <si>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</si>
  <si>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</si>
  <si>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</si>
  <si>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</si>
  <si>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</si>
  <si>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</si>
  <si>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</si>
  <si>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</si>
  <si>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</si>
  <si>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</si>
  <si>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</si>
  <si>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</si>
  <si>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</si>
  <si>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</si>
  <si>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</si>
  <si>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</si>
  <si>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</si>
  <si>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</si>
  <si>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</si>
  <si>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</si>
  <si>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</si>
  <si>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</si>
  <si>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</si>
  <si>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</si>
  <si>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</si>
  <si>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</si>
  <si>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</si>
  <si>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</si>
  <si>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</si>
  <si>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</si>
  <si>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</si>
  <si>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</si>
  <si>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</si>
  <si>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</si>
  <si>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</si>
  <si>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</si>
  <si>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</si>
  <si>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</si>
  <si>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</si>
  <si>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</si>
  <si>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</si>
  <si>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</si>
  <si>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</si>
  <si>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</si>
  <si>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</si>
  <si>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</si>
  <si>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</si>
  <si>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</si>
  <si>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</si>
  <si>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</si>
  <si>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</si>
  <si>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</si>
  <si>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</si>
  <si>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</si>
  <si>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</si>
  <si>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</si>
  <si>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</si>
  <si>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</si>
  <si>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</si>
  <si>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</si>
  <si>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</si>
  <si>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</si>
  <si>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</si>
  <si>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</si>
  <si>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</si>
  <si>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</si>
  <si>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</si>
  <si>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</si>
  <si>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</si>
  <si>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</si>
  <si>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</si>
  <si>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</si>
  <si>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</si>
  <si>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</si>
  <si>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</si>
  <si>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</si>
  <si>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</si>
  <si>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</si>
  <si>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</si>
  <si>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</si>
  <si>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</si>
  <si>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</si>
  <si>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</si>
  <si>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</si>
  <si>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</si>
  <si>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</si>
  <si>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</si>
  <si>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</si>
  <si>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</si>
  <si>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</si>
  <si>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</si>
  <si>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</si>
  <si>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</si>
  <si>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</si>
  <si>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</si>
  <si>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</si>
  <si>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</si>
  <si>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</si>
  <si>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</si>
  <si>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</si>
  <si>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</si>
  <si>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</si>
  <si>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</si>
  <si>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</si>
  <si>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</si>
  <si>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</si>
  <si>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</si>
  <si>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</si>
  <si>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</si>
  <si>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</si>
  <si>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</si>
  <si>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</si>
  <si>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</si>
  <si>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</si>
  <si>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</si>
  <si>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</si>
  <si>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</si>
  <si>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</si>
  <si>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</si>
  <si>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</si>
  <si>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</si>
  <si>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</si>
  <si>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</si>
  <si>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</si>
  <si>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</si>
  <si>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</si>
  <si>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</si>
  <si>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</si>
  <si>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</si>
  <si>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</si>
  <si>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</si>
  <si>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</si>
  <si>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</si>
  <si>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</si>
  <si>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</si>
  <si>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</si>
  <si>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</si>
  <si>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</si>
  <si>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</si>
  <si>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</si>
  <si>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</si>
  <si>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</si>
  <si>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</si>
  <si>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</si>
  <si>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</si>
  <si>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</si>
  <si>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</si>
  <si>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</si>
  <si>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</si>
  <si>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</si>
  <si>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</si>
  <si>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</si>
  <si>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</si>
  <si>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</si>
  <si>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</si>
  <si>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</si>
  <si>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</si>
  <si>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</si>
  <si>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</si>
  <si>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</si>
  <si>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</si>
  <si>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</si>
  <si>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</si>
  <si>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</si>
  <si>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</si>
  <si>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</si>
  <si>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</si>
  <si>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</si>
  <si>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</si>
  <si>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</si>
  <si>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</si>
  <si>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</si>
  <si>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</si>
  <si>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</si>
  <si>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</si>
  <si>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</si>
  <si>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</si>
  <si>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</si>
  <si>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</si>
  <si>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</si>
  <si>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</si>
  <si>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</si>
  <si>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</si>
  <si>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</si>
  <si>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</si>
  <si>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</si>
  <si>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</si>
  <si>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</si>
  <si>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</si>
  <si>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</si>
  <si>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</si>
  <si>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</si>
  <si>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</si>
  <si>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</si>
  <si>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</si>
  <si>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</si>
  <si>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</si>
  <si>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</si>
  <si>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</si>
  <si>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</si>
  <si>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</si>
  <si>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</si>
  <si>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</si>
  <si>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</si>
  <si>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</si>
  <si>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</si>
  <si>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</si>
  <si>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</si>
  <si>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</si>
  <si>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</si>
  <si>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</si>
  <si>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</si>
  <si>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</si>
  <si>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</si>
  <si>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</si>
  <si>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</si>
  <si>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</si>
  <si>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</si>
  <si>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</si>
  <si>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</si>
  <si>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</si>
  <si>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</si>
  <si>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</si>
  <si>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</si>
  <si>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</si>
  <si>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</si>
  <si>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</si>
  <si>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</si>
  <si>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</si>
  <si>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</si>
  <si>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</si>
  <si>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</si>
  <si>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</si>
  <si>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</si>
  <si>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</si>
  <si>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</si>
  <si>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</si>
  <si>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</si>
  <si>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</si>
  <si>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</si>
  <si>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</si>
  <si>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</si>
  <si>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</si>
  <si>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</si>
  <si>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</si>
  <si>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</si>
  <si>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</si>
  <si>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</si>
  <si>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</si>
  <si>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</si>
  <si>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</si>
  <si>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</si>
  <si>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</si>
  <si>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</si>
  <si>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</si>
  <si>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</si>
  <si>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</si>
  <si>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</si>
  <si>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</si>
  <si>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</si>
  <si>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</si>
  <si>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</si>
  <si>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</si>
  <si>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</si>
  <si>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</si>
  <si>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</si>
  <si>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</si>
  <si>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</si>
  <si>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</si>
  <si>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</si>
  <si>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</si>
  <si>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</si>
  <si>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</si>
  <si>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</si>
  <si>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</si>
  <si>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</si>
  <si>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</si>
  <si>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</si>
  <si>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</si>
  <si>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</si>
  <si>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</si>
  <si>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</si>
  <si>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</si>
  <si>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</si>
  <si>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</si>
  <si>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</si>
  <si>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</si>
  <si>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</si>
  <si>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</si>
  <si>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</si>
  <si>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</si>
  <si>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</si>
  <si>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</si>
  <si>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</si>
  <si>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</si>
  <si>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</si>
  <si>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</si>
  <si>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</si>
  <si>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</si>
  <si>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</si>
  <si>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</si>
  <si>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</si>
  <si>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</si>
  <si>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</si>
  <si>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</si>
  <si>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</si>
  <si>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</si>
  <si>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</si>
  <si>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</si>
  <si>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</si>
  <si>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</si>
  <si>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</si>
  <si>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</si>
  <si>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</si>
  <si>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</si>
  <si>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</si>
  <si>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</si>
  <si>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</si>
  <si>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</si>
  <si>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</si>
  <si>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</si>
  <si>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</si>
  <si>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</si>
  <si>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</si>
  <si>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</si>
  <si>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</si>
  <si>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</si>
  <si>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</si>
  <si>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</si>
  <si>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</si>
  <si>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</si>
  <si>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</si>
  <si>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</si>
  <si>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</si>
  <si>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</si>
  <si>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</si>
  <si>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</si>
  <si>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</si>
  <si>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</si>
  <si>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</si>
  <si>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</si>
  <si>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</si>
  <si>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</si>
  <si>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</si>
  <si>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</si>
  <si>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</si>
  <si>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</si>
  <si>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</si>
  <si>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</si>
  <si>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</si>
  <si>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</si>
  <si>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</si>
  <si>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</si>
  <si>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</si>
  <si>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</si>
  <si>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</si>
  <si>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</si>
  <si>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</si>
  <si>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</si>
  <si>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</si>
  <si>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</si>
  <si>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</si>
  <si>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</si>
  <si>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</si>
  <si>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</si>
  <si>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</si>
  <si>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</si>
  <si>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</si>
  <si>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</si>
  <si>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</si>
  <si>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</si>
  <si>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</si>
  <si>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</si>
  <si>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</si>
  <si>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</si>
  <si>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</si>
  <si>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</si>
  <si>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</si>
  <si>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</si>
  <si>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</si>
  <si>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</si>
  <si>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</si>
  <si>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</si>
  <si>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</si>
  <si>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</si>
  <si>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</si>
  <si>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</si>
  <si>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</si>
  <si>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</si>
  <si>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</si>
  <si>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</si>
  <si>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</si>
  <si>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</si>
  <si>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</si>
  <si>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</si>
  <si>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</si>
  <si>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</si>
  <si>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</si>
  <si>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</si>
  <si>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</si>
  <si>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</si>
  <si>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</si>
  <si>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</si>
  <si>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</si>
  <si>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</si>
  <si>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</si>
  <si>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</si>
  <si>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</si>
  <si>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</si>
  <si>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</si>
  <si>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</si>
  <si>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</si>
  <si>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</si>
  <si>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</si>
  <si>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</si>
  <si>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</si>
  <si>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</si>
  <si>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</si>
  <si>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</si>
  <si>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</si>
  <si>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</si>
  <si>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</si>
  <si>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</si>
  <si>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</si>
  <si>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</si>
  <si>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</si>
  <si>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</si>
  <si>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</si>
  <si>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</si>
  <si>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</si>
  <si>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</si>
  <si>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</si>
  <si>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</si>
  <si>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</si>
  <si>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</si>
  <si>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</si>
  <si>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</si>
  <si>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</si>
  <si>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</si>
  <si>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</si>
  <si>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</si>
  <si>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</si>
  <si>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</si>
  <si>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</si>
  <si>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</si>
  <si>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</si>
  <si>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</si>
  <si>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</si>
  <si>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</si>
  <si>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</si>
  <si>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</si>
  <si>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</si>
  <si>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</si>
  <si>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</si>
  <si>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</si>
  <si>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</si>
  <si>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</si>
  <si>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</si>
  <si>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</si>
  <si>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</si>
  <si>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</si>
  <si>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</si>
  <si>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</si>
  <si>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</si>
  <si>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</si>
  <si>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</si>
  <si>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</si>
  <si>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</si>
  <si>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</si>
  <si>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</si>
  <si>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</si>
  <si>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</si>
  <si>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</si>
  <si>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</si>
  <si>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</si>
  <si>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</si>
  <si>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</si>
  <si>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</si>
  <si>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</si>
  <si>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</si>
  <si>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</si>
  <si>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</si>
  <si>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</si>
  <si>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</si>
  <si>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</si>
  <si>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</si>
  <si>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</si>
  <si>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</si>
  <si>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</si>
  <si>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</si>
  <si>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</si>
  <si>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</si>
  <si>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</si>
  <si>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</si>
  <si>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</si>
  <si>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</si>
  <si>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</si>
  <si>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</si>
  <si>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</si>
  <si>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</si>
  <si>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</si>
  <si>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</si>
  <si>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</si>
  <si>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</si>
  <si>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</si>
  <si>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</si>
  <si>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</si>
  <si>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</si>
  <si>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</si>
  <si>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</si>
  <si>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</si>
  <si>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</si>
  <si>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</si>
  <si>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</si>
  <si>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</si>
  <si>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</si>
  <si>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</si>
  <si>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</si>
  <si>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</si>
  <si>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</si>
  <si>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</si>
  <si>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</si>
  <si>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</si>
  <si>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</si>
  <si>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</si>
  <si>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</si>
  <si>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</si>
  <si>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</si>
  <si>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</si>
  <si>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</si>
  <si>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</si>
  <si>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</si>
  <si>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</si>
  <si>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</si>
  <si>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</si>
  <si>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</si>
  <si>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</si>
  <si>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</si>
  <si>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</si>
  <si>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</si>
  <si>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</si>
  <si>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</si>
  <si>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</si>
  <si>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</si>
  <si>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</si>
  <si>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</si>
  <si>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</si>
  <si>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</si>
  <si>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</si>
  <si>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</si>
  <si>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</si>
  <si>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</si>
  <si>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</si>
  <si>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</si>
  <si>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</si>
  <si>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</si>
  <si>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</si>
  <si>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</si>
  <si>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</si>
  <si>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</si>
  <si>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</si>
  <si>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</si>
  <si>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</si>
  <si>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</si>
  <si>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</si>
  <si>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</si>
  <si>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</si>
  <si>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</si>
  <si>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</si>
  <si>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</si>
  <si>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</si>
  <si>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</si>
  <si>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</si>
  <si>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</si>
  <si>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</si>
  <si>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</si>
  <si>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</si>
  <si>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</si>
  <si>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</si>
  <si>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</si>
  <si>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</si>
  <si>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</si>
  <si>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</si>
  <si>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</si>
  <si>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</si>
  <si>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</si>
  <si>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</si>
  <si>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</si>
  <si>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</si>
  <si>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</si>
  <si>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</si>
  <si>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</si>
  <si>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</si>
  <si>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</si>
  <si>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</si>
  <si>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</si>
  <si>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</si>
  <si>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</si>
  <si>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</si>
  <si>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</si>
  <si>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</si>
  <si>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</si>
  <si>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</si>
  <si>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</si>
  <si>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</si>
  <si>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</si>
  <si>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</si>
  <si>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</si>
  <si>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</si>
  <si>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</si>
  <si>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</si>
  <si>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</si>
  <si>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</si>
  <si>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</si>
  <si>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</si>
  <si>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</si>
  <si>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</si>
  <si>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</si>
  <si>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</si>
  <si>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</si>
  <si>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</si>
  <si>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</si>
  <si>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</si>
  <si>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</si>
  <si>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</si>
  <si>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</si>
  <si>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</si>
  <si>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</si>
  <si>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</si>
  <si>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</si>
  <si>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</si>
  <si>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</si>
  <si>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</si>
  <si>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</si>
  <si>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</si>
  <si>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</si>
  <si>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</si>
  <si>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</si>
  <si>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</si>
  <si>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</si>
  <si>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</si>
  <si>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</si>
  <si>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</si>
  <si>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</si>
  <si>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</si>
  <si>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</si>
  <si>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</si>
  <si>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</si>
  <si>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</si>
  <si>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</si>
  <si>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</si>
  <si>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</si>
  <si>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</si>
  <si>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</si>
  <si>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</si>
  <si>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</si>
  <si>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</si>
  <si>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</si>
  <si>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</si>
  <si>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</si>
  <si>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</si>
  <si>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</si>
  <si>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</si>
  <si>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</si>
  <si>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</si>
  <si>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</si>
  <si>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</si>
  <si>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</si>
  <si>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</si>
  <si>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</si>
  <si>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</si>
  <si>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</si>
  <si>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</si>
  <si>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</si>
  <si>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</si>
  <si>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</si>
  <si>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</si>
  <si>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</si>
  <si>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</si>
  <si>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</si>
  <si>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</si>
  <si>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</si>
  <si>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</si>
  <si>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</si>
  <si>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</si>
  <si>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</si>
  <si>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</si>
  <si>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</si>
  <si>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</si>
  <si>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</si>
  <si>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</si>
  <si>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</si>
  <si>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</si>
  <si>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</si>
  <si>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</si>
  <si>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</si>
  <si>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</si>
  <si>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</si>
  <si>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</si>
  <si>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</si>
  <si>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</si>
  <si>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</si>
  <si>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</si>
  <si>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</si>
  <si>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</si>
  <si>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</si>
  <si>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</si>
  <si>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</si>
  <si>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</si>
  <si>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</si>
  <si>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</si>
  <si>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</si>
  <si>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</si>
  <si>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</si>
  <si>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</si>
  <si>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</si>
  <si>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</si>
  <si>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</si>
  <si>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</si>
  <si>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</si>
  <si>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</si>
  <si>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</si>
  <si>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</si>
  <si>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</si>
  <si>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</si>
  <si>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</si>
  <si>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</si>
  <si>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</si>
  <si>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</si>
  <si>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</si>
  <si>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</si>
  <si>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</si>
  <si>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</si>
  <si>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</si>
  <si>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</si>
  <si>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</si>
  <si>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</si>
  <si>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</si>
  <si>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</si>
  <si>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</si>
  <si>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</si>
  <si>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</si>
  <si>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</si>
  <si>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</si>
  <si>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</si>
  <si>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</si>
  <si>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</si>
  <si>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</si>
  <si>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</si>
  <si>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</si>
  <si>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</si>
  <si>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</si>
  <si>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</si>
  <si>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</si>
  <si>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</si>
  <si>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</si>
  <si>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</si>
  <si>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</si>
  <si>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</si>
  <si>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</si>
  <si>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</si>
  <si>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</si>
  <si>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</si>
  <si>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</si>
  <si>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</si>
  <si>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</si>
  <si>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</si>
  <si>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</si>
  <si>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</si>
  <si>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</si>
  <si>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</si>
  <si>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</si>
  <si>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</si>
  <si>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</si>
  <si>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</si>
  <si>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</si>
  <si>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</si>
  <si>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</si>
  <si>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</si>
  <si>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</si>
  <si>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</si>
  <si>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</si>
  <si>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</si>
  <si>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</si>
  <si>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</si>
  <si>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</si>
  <si>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</si>
  <si>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</si>
  <si>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</si>
  <si>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</si>
  <si>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</si>
  <si>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</si>
  <si>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</si>
  <si>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</si>
  <si>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</si>
  <si>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</si>
  <si>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</si>
  <si>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</si>
  <si>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</si>
  <si>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</si>
  <si>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</si>
  <si>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</si>
  <si>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</si>
  <si>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</si>
  <si>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</si>
  <si>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</si>
  <si>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</si>
  <si>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</si>
  <si>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</si>
  <si>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</si>
  <si>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</si>
  <si>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</si>
  <si>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</si>
  <si>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</si>
  <si>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</si>
  <si>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</si>
  <si>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</si>
  <si>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</si>
  <si>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</si>
  <si>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</si>
  <si>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</si>
  <si>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</si>
  <si>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</si>
  <si>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</si>
  <si>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</si>
  <si>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</si>
  <si>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</si>
  <si>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</si>
  <si>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</si>
  <si>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</si>
  <si>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</si>
  <si>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</si>
  <si>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</si>
  <si>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</si>
  <si>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</si>
  <si>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</si>
  <si>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</si>
  <si>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</si>
  <si>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</si>
  <si>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</si>
  <si>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</si>
  <si>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</si>
  <si>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</si>
  <si>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</si>
  <si>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</si>
  <si>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</si>
  <si>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</si>
  <si>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</si>
  <si>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</si>
  <si>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</si>
  <si>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</si>
  <si>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</si>
  <si>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</si>
  <si>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</si>
  <si>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</si>
  <si>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</si>
  <si>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</si>
  <si>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</si>
  <si>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</si>
  <si>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</si>
  <si>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</si>
  <si>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</si>
  <si>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</si>
  <si>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</si>
  <si>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</si>
  <si>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</si>
  <si>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</si>
  <si>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</si>
  <si>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</si>
  <si>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</si>
  <si>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</si>
  <si>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</si>
  <si>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</si>
  <si>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</si>
  <si>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</si>
  <si>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</si>
  <si>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</si>
  <si>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</si>
  <si>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</si>
  <si>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</si>
  <si>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</si>
  <si>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</si>
  <si>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</si>
  <si>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</si>
  <si>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</si>
  <si>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</si>
  <si>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</si>
  <si>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</si>
  <si>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</si>
  <si>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</si>
  <si>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</si>
  <si>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</si>
  <si>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</si>
  <si>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</si>
  <si>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</si>
  <si>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</si>
  <si>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</si>
  <si>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</si>
  <si>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</si>
  <si>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</si>
  <si>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</si>
  <si>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</si>
  <si>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</si>
  <si>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</si>
  <si>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</si>
  <si>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</si>
  <si>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</si>
  <si>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</si>
  <si>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</si>
  <si>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</si>
  <si>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</si>
  <si>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</si>
  <si>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</si>
  <si>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</si>
  <si>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</si>
  <si>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</si>
  <si>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</si>
  <si>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</si>
  <si>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</si>
  <si>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</si>
  <si>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</si>
  <si>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</si>
  <si>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</si>
  <si>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</si>
  <si>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</si>
  <si>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</si>
  <si>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</si>
  <si>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</si>
  <si>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</si>
  <si>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</si>
  <si>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</si>
  <si>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</si>
  <si>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</si>
  <si>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</si>
  <si>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</si>
  <si>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</si>
  <si>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</si>
  <si>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</si>
  <si>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</si>
  <si>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</si>
  <si>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</si>
  <si>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</si>
  <si>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</si>
  <si>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</si>
  <si>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</si>
  <si>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</si>
  <si>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</si>
  <si>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</si>
  <si>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</si>
  <si>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</si>
  <si>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</si>
  <si>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</si>
  <si>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</si>
  <si>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</si>
  <si>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</si>
  <si>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</si>
  <si>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</si>
  <si>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</si>
  <si>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</si>
  <si>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</si>
  <si>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</si>
  <si>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</si>
  <si>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</si>
  <si>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</si>
  <si>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</si>
  <si>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</si>
  <si>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</si>
  <si>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</si>
  <si>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</si>
  <si>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</si>
  <si>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</si>
  <si>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</si>
  <si>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</si>
  <si>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</si>
  <si>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</si>
  <si>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</si>
  <si>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</si>
  <si>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</si>
  <si>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</si>
  <si>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</si>
  <si>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</si>
  <si>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</si>
  <si>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</si>
  <si>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</si>
  <si>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</si>
  <si>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</si>
  <si>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</si>
  <si>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</si>
  <si>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</si>
  <si>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</si>
  <si>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</si>
  <si>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</si>
  <si>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</si>
  <si>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</si>
  <si>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</si>
  <si>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</si>
  <si>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</si>
  <si>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</si>
  <si>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</si>
  <si>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</si>
  <si>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</si>
  <si>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</si>
  <si>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</si>
  <si>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</si>
  <si>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</si>
  <si>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</si>
  <si>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</si>
  <si>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</si>
  <si>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</si>
  <si>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</si>
  <si>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</si>
  <si>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</si>
  <si>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</si>
  <si>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</si>
  <si>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</si>
  <si>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</si>
  <si>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</si>
  <si>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</si>
  <si>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</si>
  <si>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</si>
  <si>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</si>
  <si>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</si>
  <si>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</si>
  <si>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</si>
  <si>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</si>
  <si>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</si>
  <si>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</si>
  <si>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</si>
  <si>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</si>
  <si>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</si>
  <si>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</si>
  <si>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</si>
  <si>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</si>
  <si>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</si>
  <si>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</si>
  <si>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</si>
  <si>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</si>
  <si>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</si>
  <si>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</si>
  <si>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</si>
  <si>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</si>
  <si>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</si>
  <si>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</si>
  <si>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</si>
  <si>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</si>
  <si>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</si>
  <si>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</si>
  <si>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</si>
  <si>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</si>
  <si>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</si>
  <si>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</si>
  <si>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</si>
  <si>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</si>
  <si>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</si>
  <si>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</si>
  <si>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</si>
  <si>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</si>
  <si>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</si>
  <si>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</si>
  <si>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</si>
  <si>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</si>
  <si>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</si>
  <si>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</si>
  <si>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</si>
  <si>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</si>
  <si>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</si>
  <si>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</si>
  <si>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</si>
  <si>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</si>
  <si>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</si>
  <si>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</si>
  <si>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</si>
  <si>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</si>
  <si>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</si>
  <si>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</si>
  <si>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</si>
  <si>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</si>
  <si>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</si>
  <si>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</si>
  <si>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</si>
  <si>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</si>
  <si>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</si>
  <si>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</si>
  <si>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</si>
  <si>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</si>
  <si>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</si>
  <si>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</si>
  <si>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</si>
  <si>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</si>
  <si>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</si>
  <si>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</si>
  <si>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</si>
  <si>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</si>
  <si>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</si>
  <si>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</si>
  <si>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</si>
  <si>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</si>
  <si>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</si>
  <si>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</si>
  <si>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</si>
  <si>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</si>
  <si>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</si>
  <si>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</si>
  <si>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</si>
  <si>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</si>
  <si>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</si>
  <si>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</si>
  <si>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</si>
  <si>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</si>
  <si>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</si>
  <si>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</si>
  <si>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</si>
  <si>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</si>
  <si>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</si>
  <si>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</si>
  <si>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</si>
  <si>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</si>
  <si>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</si>
  <si>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</si>
  <si>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</si>
  <si>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</si>
  <si>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</si>
  <si>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</si>
  <si>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</si>
  <si>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</si>
  <si>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</si>
  <si>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</si>
  <si>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</si>
  <si>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</si>
  <si>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</si>
  <si>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</si>
  <si>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</si>
  <si>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</si>
  <si>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</si>
  <si>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</si>
  <si>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</si>
  <si>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</si>
  <si>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</si>
  <si>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</si>
  <si>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</si>
  <si>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</si>
  <si>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</si>
  <si>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</si>
  <si>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</si>
  <si>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</si>
  <si>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</si>
  <si>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</si>
  <si>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</si>
  <si>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</si>
  <si>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</si>
  <si>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</si>
  <si>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</si>
  <si>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</si>
  <si>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</si>
  <si>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</si>
  <si>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</si>
  <si>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</si>
  <si>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</si>
  <si>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</si>
  <si>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</si>
  <si>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</si>
  <si>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</si>
  <si>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</si>
  <si>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</si>
  <si>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</si>
  <si>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</si>
  <si>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</si>
  <si>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</si>
  <si>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</si>
  <si>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</si>
  <si>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</si>
  <si>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</si>
  <si>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</si>
  <si>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</si>
  <si>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</si>
  <si>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</si>
  <si>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</si>
  <si>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</si>
  <si>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</si>
  <si>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</si>
  <si>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</si>
  <si>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</si>
  <si>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</si>
  <si>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</si>
  <si>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</si>
  <si>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</si>
  <si>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</si>
  <si>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</si>
  <si>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</si>
  <si>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</si>
  <si>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</si>
  <si>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</si>
  <si>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</si>
  <si>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</si>
  <si>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</si>
  <si>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</si>
  <si>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</si>
  <si>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</si>
  <si>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</si>
  <si>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</si>
  <si>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</si>
  <si>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</si>
  <si>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</si>
  <si>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</si>
  <si>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</si>
  <si>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</si>
  <si>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</si>
  <si>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</si>
  <si>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</si>
  <si>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</si>
  <si>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</si>
  <si>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</si>
  <si>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</si>
  <si>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</si>
  <si>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</si>
  <si>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</si>
  <si>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</si>
  <si>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</si>
  <si>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</si>
  <si>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</si>
  <si>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</si>
  <si>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</si>
  <si>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</si>
  <si>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</si>
  <si>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</si>
  <si>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</si>
  <si>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</si>
  <si>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</si>
  <si>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</si>
  <si>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</si>
  <si>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</si>
  <si>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</si>
  <si>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</si>
  <si>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</si>
  <si>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</si>
  <si>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</si>
  <si>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</si>
  <si>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</si>
  <si>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</si>
  <si>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</si>
  <si>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</si>
  <si>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</si>
  <si>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</si>
  <si>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</si>
  <si>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</si>
  <si>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</si>
  <si>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</si>
  <si>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</si>
  <si>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</si>
  <si>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</si>
  <si>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</si>
  <si>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</si>
  <si>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</si>
  <si>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</si>
  <si>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</si>
  <si>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</si>
  <si>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</si>
  <si>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</si>
  <si>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</si>
  <si>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</si>
  <si>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</si>
  <si>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</si>
  <si>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</si>
  <si>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</si>
  <si>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</si>
  <si>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</si>
  <si>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</si>
  <si>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</si>
  <si>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</si>
  <si>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</si>
  <si>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</si>
  <si>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</si>
  <si>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</si>
  <si>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</si>
  <si>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</si>
  <si>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</si>
  <si>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</si>
  <si>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</si>
  <si>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</si>
  <si>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</si>
  <si>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</si>
  <si>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</si>
  <si>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</si>
  <si>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</si>
  <si>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</si>
  <si>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</si>
  <si>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</si>
  <si>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</si>
  <si>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</si>
  <si>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</si>
  <si>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</si>
  <si>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</si>
  <si>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</si>
  <si>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</si>
  <si>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</si>
  <si>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</si>
  <si>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</si>
  <si>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</si>
  <si>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</si>
  <si>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</si>
  <si>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</si>
  <si>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</si>
  <si>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</si>
  <si>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</si>
  <si>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</si>
  <si>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</si>
  <si>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</si>
  <si>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</si>
  <si>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</si>
  <si>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</si>
  <si>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</si>
  <si>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</si>
  <si>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</si>
  <si>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</si>
  <si>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</si>
  <si>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</si>
  <si>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</si>
  <si>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</si>
  <si>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</si>
  <si>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</si>
  <si>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</si>
  <si>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</si>
  <si>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</si>
  <si>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</si>
  <si>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</si>
  <si>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</si>
  <si>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</si>
  <si>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</si>
  <si>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</si>
  <si>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</si>
  <si>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</si>
  <si>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</si>
  <si>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</si>
  <si>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</si>
  <si>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</si>
  <si>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</si>
  <si>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</si>
  <si>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</si>
  <si>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</si>
  <si>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</si>
  <si>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</si>
  <si>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</si>
  <si>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</si>
  <si>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</si>
  <si>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</si>
  <si>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</si>
  <si>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</si>
  <si>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</si>
  <si>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</si>
  <si>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</si>
  <si>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</si>
  <si>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</si>
  <si>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</si>
  <si>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</si>
  <si>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</si>
  <si>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</si>
  <si>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</si>
  <si>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</si>
  <si>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</si>
  <si>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</si>
  <si>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</si>
  <si>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</si>
  <si>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</si>
  <si>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</si>
  <si>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</si>
  <si>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</si>
  <si>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</si>
  <si>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</si>
  <si>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</si>
  <si>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</si>
  <si>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</si>
  <si>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</si>
  <si>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</si>
  <si>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</si>
  <si>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</si>
  <si>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</si>
  <si>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</si>
  <si>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</si>
  <si>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</si>
  <si>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</si>
  <si>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</si>
  <si>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</si>
  <si>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</si>
  <si>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</si>
  <si>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</si>
  <si>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</si>
  <si>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</si>
  <si>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</si>
  <si>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</si>
  <si>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</si>
  <si>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</si>
  <si>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</si>
  <si>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</si>
  <si>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</si>
  <si>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</si>
  <si>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</si>
  <si>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</si>
  <si>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</si>
  <si>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</si>
  <si>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</si>
  <si>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</si>
  <si>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</si>
  <si>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</si>
  <si>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</si>
  <si>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</si>
  <si>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</si>
  <si>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</si>
  <si>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</si>
  <si>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</si>
  <si>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</si>
  <si>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</si>
  <si>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</si>
  <si>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</si>
  <si>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</si>
  <si>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</si>
  <si>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</si>
  <si>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</si>
  <si>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</si>
  <si>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</si>
  <si>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</si>
  <si>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</si>
  <si>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</si>
  <si>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</si>
  <si>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</si>
  <si>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</si>
  <si>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</si>
  <si>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</si>
  <si>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</si>
  <si>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</si>
  <si>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</si>
  <si>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</si>
  <si>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</si>
  <si>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</si>
  <si>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</si>
  <si>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</si>
  <si>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</si>
  <si>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</si>
  <si>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</si>
  <si>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</si>
  <si>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</si>
  <si>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</si>
  <si>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</si>
  <si>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</si>
  <si>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</si>
  <si>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</si>
  <si>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</si>
  <si>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</si>
  <si>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</si>
  <si>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</si>
  <si>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</si>
  <si>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</si>
  <si>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</si>
  <si>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</si>
  <si>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</si>
  <si>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</si>
  <si>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</si>
  <si>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</si>
  <si>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</si>
  <si>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</si>
  <si>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</si>
  <si>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</si>
  <si>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</si>
  <si>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</si>
  <si>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</si>
  <si>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</si>
  <si>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</si>
  <si>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</si>
  <si>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</si>
  <si>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</si>
  <si>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</si>
  <si>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</si>
  <si>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</si>
  <si>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</si>
  <si>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</si>
  <si>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</si>
  <si>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</si>
  <si>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</si>
  <si>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</si>
  <si>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</si>
  <si>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</si>
  <si>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</si>
  <si>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</si>
  <si>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</si>
  <si>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</si>
  <si>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</si>
  <si>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</si>
  <si>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</si>
  <si>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</si>
  <si>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</si>
  <si>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</si>
  <si>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</si>
  <si>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</si>
  <si>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</si>
  <si>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</si>
  <si>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</si>
  <si>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</si>
  <si>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</si>
  <si>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</si>
  <si>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</si>
  <si>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</si>
  <si>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</si>
  <si>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</si>
  <si>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</si>
  <si>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</si>
  <si>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</si>
  <si>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</si>
  <si>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</si>
  <si>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</si>
  <si>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</si>
  <si>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</si>
  <si>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</si>
  <si>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</si>
  <si>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</si>
  <si>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</si>
  <si>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</si>
  <si>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</si>
  <si>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</si>
  <si>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</si>
  <si>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</si>
  <si>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</si>
  <si>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</si>
  <si>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</si>
  <si>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</si>
  <si>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</si>
  <si>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</si>
  <si>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</si>
  <si>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</si>
  <si>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</si>
  <si>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</si>
  <si>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</si>
  <si>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</si>
  <si>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</si>
  <si>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</si>
  <si>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</si>
  <si>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</si>
  <si>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</si>
  <si>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</si>
  <si>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</si>
  <si>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</si>
  <si>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</si>
  <si>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</si>
  <si>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</si>
  <si>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</si>
  <si>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</si>
  <si>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</si>
  <si>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</si>
  <si>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</si>
  <si>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</si>
  <si>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</si>
  <si>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</si>
  <si>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</si>
  <si>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</si>
  <si>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</si>
  <si>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</si>
  <si>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</si>
  <si>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</si>
  <si>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</si>
  <si>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</si>
  <si>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</si>
  <si>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</si>
  <si>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</si>
  <si>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</si>
  <si>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</si>
  <si>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</si>
  <si>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</si>
  <si>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</si>
  <si>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</si>
  <si>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</si>
  <si>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</si>
  <si>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</si>
  <si>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</si>
  <si>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</si>
  <si>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</si>
  <si>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</si>
  <si>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</si>
  <si>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</si>
  <si>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</si>
  <si>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</si>
  <si>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</si>
  <si>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</si>
  <si>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</si>
  <si>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</si>
  <si>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</si>
  <si>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</si>
  <si>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</si>
  <si>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</si>
  <si>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</si>
  <si>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</si>
  <si>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</si>
  <si>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</si>
  <si>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</si>
  <si>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</si>
  <si>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</si>
  <si>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</si>
  <si>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</si>
  <si>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</si>
  <si>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</si>
  <si>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</si>
  <si>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</si>
  <si>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</si>
  <si>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</si>
  <si>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</si>
  <si>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</si>
  <si>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</si>
  <si>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</si>
  <si>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</si>
  <si>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</si>
  <si>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</si>
  <si>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</si>
  <si>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</si>
  <si>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</si>
  <si>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</si>
  <si>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</si>
  <si>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</si>
  <si>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</si>
  <si>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</si>
  <si>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</si>
  <si>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</si>
  <si>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</si>
  <si>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</si>
  <si>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</si>
  <si>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</si>
  <si>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</si>
  <si>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</si>
  <si>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</si>
  <si>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</si>
  <si>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</si>
  <si>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</si>
  <si>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</si>
  <si>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</si>
  <si>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</si>
  <si>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</si>
  <si>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</si>
  <si>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</si>
  <si>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</si>
  <si>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</si>
  <si>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</si>
  <si>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</si>
  <si>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</si>
  <si>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</si>
  <si>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</si>
  <si>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</si>
  <si>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</si>
  <si>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</si>
  <si>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</si>
  <si>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</si>
  <si>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</si>
  <si>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</si>
  <si>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</si>
  <si>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</si>
  <si>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</si>
  <si>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</si>
  <si>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</si>
  <si>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</si>
  <si>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</si>
  <si>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</si>
  <si>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</si>
  <si>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</si>
  <si>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</si>
  <si>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</si>
  <si>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</si>
  <si>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</si>
  <si>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</si>
  <si>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</si>
  <si>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</si>
  <si>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</si>
  <si>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</si>
  <si>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</si>
  <si>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</si>
  <si>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</si>
  <si>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</si>
  <si>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</si>
  <si>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</si>
  <si>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</si>
  <si>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</si>
  <si>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</si>
  <si>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</si>
  <si>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</si>
  <si>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</si>
  <si>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</si>
  <si>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</si>
  <si>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</si>
  <si>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</si>
  <si>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</si>
  <si>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</si>
  <si>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</si>
  <si>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</si>
  <si>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</si>
  <si>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</si>
  <si>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</si>
  <si>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</si>
  <si>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</si>
  <si>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</si>
  <si>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</si>
  <si>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</si>
  <si>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</si>
  <si>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</si>
  <si>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</si>
  <si>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</si>
  <si>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</si>
  <si>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</si>
  <si>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</si>
  <si>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</si>
  <si>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</si>
  <si>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</si>
  <si>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</si>
  <si>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</si>
  <si>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</si>
  <si>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</si>
  <si>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</si>
  <si>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</si>
  <si>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</si>
  <si>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</si>
  <si>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</si>
  <si>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</si>
  <si>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</si>
  <si>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</si>
  <si>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</si>
  <si>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</si>
  <si>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</si>
  <si>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</si>
  <si>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</si>
  <si>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</si>
  <si>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</si>
  <si>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</si>
  <si>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</si>
  <si>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</si>
  <si>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</si>
  <si>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</si>
  <si>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</si>
  <si>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</si>
  <si>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</si>
  <si>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</si>
  <si>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</si>
  <si>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</si>
  <si>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</si>
  <si>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</si>
  <si>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</si>
  <si>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</si>
  <si>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</si>
  <si>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</si>
  <si>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</si>
  <si>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</si>
  <si>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</si>
  <si>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</si>
  <si>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</si>
  <si>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</si>
  <si>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</si>
  <si>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</si>
  <si>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</si>
  <si>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</si>
  <si>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</si>
  <si>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</si>
  <si>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</si>
  <si>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</si>
  <si>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</si>
  <si>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</si>
  <si>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</si>
  <si>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</si>
  <si>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</si>
  <si>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</si>
  <si>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</si>
  <si>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</si>
  <si>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</si>
  <si>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</si>
  <si>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</si>
  <si>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</si>
  <si>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</si>
  <si>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</si>
  <si>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</si>
  <si>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</si>
  <si>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</si>
  <si>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</si>
  <si>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</si>
  <si>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</si>
  <si>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</si>
  <si>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</si>
  <si>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</si>
  <si>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</si>
  <si>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</si>
  <si>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</si>
  <si>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</si>
  <si>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</si>
  <si>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</si>
  <si>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</si>
  <si>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</si>
  <si>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</si>
  <si>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</si>
  <si>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</si>
  <si>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</si>
  <si>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</si>
  <si>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</si>
  <si>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</si>
  <si>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</si>
  <si>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</si>
  <si>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</si>
  <si>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</si>
  <si>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</si>
  <si>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</si>
  <si>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</si>
  <si>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</si>
  <si>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</si>
  <si>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</si>
  <si>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</si>
  <si>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</si>
  <si>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</si>
  <si>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</si>
  <si>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</si>
  <si>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</si>
  <si>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</si>
  <si>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</si>
  <si>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</si>
  <si>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</si>
  <si>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</si>
  <si>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</si>
  <si>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</si>
  <si>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</si>
  <si>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</si>
  <si>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</si>
  <si>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</si>
  <si>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</si>
  <si>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</si>
  <si>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</si>
  <si>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</si>
  <si>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</si>
  <si>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</si>
  <si>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</si>
  <si>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</si>
  <si>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</si>
  <si>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</si>
  <si>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</si>
  <si>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</si>
  <si>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</si>
  <si>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</si>
  <si>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</si>
  <si>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</si>
  <si>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</si>
  <si>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</si>
  <si>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</si>
  <si>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</si>
  <si>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</si>
  <si>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</si>
  <si>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</si>
  <si>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</si>
  <si>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</si>
  <si>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</si>
  <si>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</si>
  <si>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</si>
  <si>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</si>
  <si>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</si>
  <si>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</si>
  <si>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</si>
  <si>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</si>
  <si>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</si>
  <si>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</si>
  <si>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</si>
  <si>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</si>
  <si>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</si>
  <si>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</si>
  <si>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</si>
  <si>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</si>
  <si>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</si>
  <si>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</si>
  <si>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</si>
  <si>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</si>
  <si>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</si>
  <si>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</si>
  <si>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</si>
  <si>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</si>
  <si>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</si>
  <si>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</si>
  <si>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</si>
  <si>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</si>
  <si>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</si>
  <si>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</si>
  <si>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</si>
  <si>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</si>
  <si>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</si>
  <si>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</si>
  <si>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</si>
  <si>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</si>
  <si>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</si>
  <si>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</si>
  <si>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</si>
  <si>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</si>
  <si>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</si>
  <si>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</si>
  <si>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</si>
  <si>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</si>
  <si>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</si>
  <si>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</si>
  <si>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</si>
  <si>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</si>
  <si>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</si>
  <si>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</si>
  <si>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</si>
  <si>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</si>
  <si>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</si>
  <si>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</si>
  <si>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</si>
  <si>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</si>
  <si>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</si>
  <si>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</si>
  <si>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</si>
  <si>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</si>
  <si>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</si>
  <si>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</si>
  <si>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</si>
  <si>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</si>
  <si>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</si>
  <si>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</si>
  <si>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</si>
  <si>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</si>
  <si>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</si>
  <si>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</si>
  <si>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</si>
  <si>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</si>
  <si>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</si>
  <si>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</si>
  <si>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</si>
  <si>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</si>
  <si>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</si>
  <si>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</si>
  <si>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</si>
  <si>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</si>
  <si>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</si>
  <si>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</si>
  <si>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</si>
  <si>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</si>
  <si>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</si>
  <si>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</si>
  <si>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</si>
  <si>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</si>
  <si>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</si>
  <si>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</si>
  <si>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</si>
  <si>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</si>
  <si>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</si>
  <si>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</si>
  <si>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</si>
  <si>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</si>
  <si>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</si>
  <si>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</si>
  <si>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</si>
  <si>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</si>
  <si>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</si>
  <si>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</si>
  <si>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</si>
  <si>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</si>
  <si>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</si>
  <si>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</si>
  <si>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</si>
  <si>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</si>
  <si>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</si>
  <si>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</si>
  <si>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</si>
  <si>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</si>
  <si>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</si>
  <si>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</si>
  <si>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</si>
  <si>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</si>
  <si>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</si>
  <si>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</si>
  <si>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</si>
  <si>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</si>
  <si>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</si>
  <si>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</si>
  <si>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</si>
  <si>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</si>
  <si>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</si>
  <si>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</si>
  <si>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</si>
  <si>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</si>
  <si>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</si>
  <si>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</si>
  <si>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</si>
  <si>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</si>
  <si>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</si>
  <si>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</si>
  <si>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</si>
  <si>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</si>
  <si>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</si>
  <si>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</si>
  <si>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</si>
  <si>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</si>
  <si>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</si>
  <si>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</si>
  <si>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</si>
  <si>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</si>
  <si>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</si>
  <si>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</si>
  <si>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</si>
  <si>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</si>
  <si>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</si>
  <si>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</si>
  <si>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</si>
  <si>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</si>
  <si>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</si>
  <si>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</si>
  <si>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</si>
  <si>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</si>
  <si>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</si>
  <si>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</si>
  <si>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</si>
  <si>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</si>
  <si>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</si>
  <si>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</si>
  <si>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</si>
  <si>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</si>
  <si>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</si>
  <si>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</si>
  <si>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</si>
  <si>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</si>
  <si>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</si>
  <si>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</si>
  <si>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</si>
  <si>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</si>
  <si>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</si>
  <si>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</si>
  <si>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</si>
  <si>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</si>
  <si>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</si>
  <si>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</si>
  <si>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</si>
  <si>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</si>
  <si>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</si>
  <si>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</si>
  <si>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</si>
  <si>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</si>
  <si>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</si>
  <si>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</si>
  <si>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</si>
  <si>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</si>
  <si>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</si>
  <si>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</si>
  <si>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</si>
  <si>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</si>
  <si>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</si>
  <si>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</si>
  <si>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</si>
  <si>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</si>
  <si>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</si>
  <si>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</si>
  <si>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</si>
  <si>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</si>
  <si>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</si>
  <si>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</si>
  <si>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</si>
  <si>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</si>
  <si>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</si>
  <si>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</si>
  <si>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</si>
  <si>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</si>
  <si>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</si>
  <si>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</si>
  <si>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</si>
  <si>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</si>
  <si>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</si>
  <si>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</si>
  <si>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</si>
  <si>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</si>
  <si>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</si>
  <si>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</si>
  <si>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</si>
  <si>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</si>
  <si>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</si>
  <si>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</si>
  <si>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</si>
  <si>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</si>
  <si>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</si>
  <si>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</si>
  <si>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</si>
  <si>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</si>
  <si>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</si>
  <si>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</si>
  <si>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</si>
  <si>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</si>
  <si>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</si>
  <si>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</si>
  <si>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</si>
  <si>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</si>
  <si>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</si>
  <si>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</si>
  <si>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</si>
  <si>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</si>
  <si>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</si>
  <si>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</si>
  <si>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</si>
  <si>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</si>
  <si>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</si>
  <si>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</si>
  <si>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</si>
  <si>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</si>
  <si>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</si>
  <si>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</si>
  <si>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</si>
  <si>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</si>
  <si>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</si>
  <si>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</si>
  <si>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</si>
  <si>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</si>
  <si>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</si>
  <si>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</si>
  <si>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</si>
  <si>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</si>
  <si>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</si>
  <si>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</si>
  <si>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</si>
  <si>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</si>
  <si>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</si>
  <si>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</si>
  <si>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</si>
  <si>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</si>
  <si>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</si>
  <si>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</si>
  <si>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</si>
  <si>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</si>
  <si>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</si>
  <si>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</si>
  <si>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</si>
  <si>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</si>
  <si>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</si>
  <si>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</si>
  <si>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</si>
  <si>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</si>
  <si>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</si>
  <si>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</si>
  <si>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</si>
  <si>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</si>
  <si>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</si>
  <si>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</si>
  <si>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</si>
  <si>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</si>
  <si>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</si>
  <si>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</si>
  <si>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</si>
  <si>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</si>
  <si>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</si>
  <si>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</si>
  <si>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</si>
  <si>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</si>
  <si>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</si>
  <si>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</si>
  <si>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</si>
  <si>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</si>
  <si>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</si>
  <si>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</si>
  <si>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</si>
  <si>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</si>
  <si>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</si>
  <si>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</si>
  <si>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</si>
  <si>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</si>
  <si>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</si>
  <si>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</si>
  <si>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</si>
  <si>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</si>
  <si>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</si>
  <si>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</si>
  <si>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</si>
  <si>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</si>
  <si>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</si>
  <si>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</si>
  <si>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</si>
  <si>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</si>
  <si>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</si>
  <si>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</si>
  <si>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</si>
  <si>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</si>
  <si>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</si>
  <si>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</si>
  <si>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</si>
  <si>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</si>
  <si>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</si>
  <si>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</si>
  <si>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</si>
  <si>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</si>
  <si>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</si>
  <si>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</si>
  <si>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</si>
  <si>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</si>
  <si>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</si>
  <si>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</si>
  <si>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</si>
  <si>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</si>
  <si>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</si>
  <si>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</si>
  <si>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</si>
  <si>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</si>
  <si>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</si>
  <si>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</si>
  <si>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</si>
  <si>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</si>
  <si>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</si>
  <si>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</si>
  <si>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</si>
  <si>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</si>
  <si>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</si>
  <si>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</si>
  <si>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</si>
  <si>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</si>
  <si>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</si>
  <si>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</si>
  <si>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</si>
  <si>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</si>
  <si>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</si>
  <si>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</si>
  <si>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</si>
  <si>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</si>
  <si>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</si>
  <si>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</si>
  <si>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</si>
  <si>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</si>
  <si>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</si>
  <si>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</si>
  <si>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</si>
  <si>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</si>
  <si>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</si>
  <si>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</si>
  <si>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</si>
  <si>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</si>
  <si>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</si>
  <si>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</si>
  <si>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</si>
  <si>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</si>
  <si>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</si>
  <si>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</si>
  <si>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</si>
  <si>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</si>
  <si>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</si>
  <si>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</si>
  <si>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</si>
  <si>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</si>
  <si>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</si>
  <si>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</si>
  <si>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</si>
  <si>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</si>
  <si>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</si>
  <si>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</si>
  <si>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</si>
  <si>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</si>
  <si>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</si>
  <si>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</si>
  <si>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</si>
  <si>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</si>
  <si>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</si>
  <si>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</si>
  <si>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</si>
  <si>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</si>
  <si>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</si>
  <si>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</si>
  <si>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</si>
  <si>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</si>
  <si>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</si>
  <si>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</si>
  <si>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</si>
  <si>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</si>
  <si>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</si>
  <si>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</si>
  <si>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</si>
  <si>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</si>
  <si>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</si>
  <si>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</si>
  <si>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</si>
  <si>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</si>
  <si>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</si>
  <si>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</si>
  <si>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</si>
  <si>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</si>
  <si>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</si>
  <si>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</si>
  <si>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</si>
  <si>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</si>
  <si>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</si>
  <si>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</si>
  <si>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</si>
  <si>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</si>
  <si>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</si>
  <si>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</si>
  <si>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</si>
  <si>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</si>
  <si>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</si>
  <si>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географии</t>
  </si>
  <si>
    <t>16 ноября 2021 г</t>
  </si>
  <si>
    <t>Горбунева</t>
  </si>
  <si>
    <t>Дарья</t>
  </si>
  <si>
    <t>Олеговна</t>
  </si>
  <si>
    <t>Таищева</t>
  </si>
  <si>
    <t>Алина</t>
  </si>
  <si>
    <t>Бахтановна</t>
  </si>
  <si>
    <t>Балык</t>
  </si>
  <si>
    <t>Тимур</t>
  </si>
  <si>
    <t>Витальевич</t>
  </si>
  <si>
    <t>Беленов</t>
  </si>
  <si>
    <t>Матвей</t>
  </si>
  <si>
    <t>Свиридова</t>
  </si>
  <si>
    <t>Виктория</t>
  </si>
  <si>
    <t>Александровна</t>
  </si>
  <si>
    <t>Галущенко</t>
  </si>
  <si>
    <t>Екатерина</t>
  </si>
  <si>
    <t>Сергеевна</t>
  </si>
  <si>
    <t>Николаенко</t>
  </si>
  <si>
    <t>Полина</t>
  </si>
  <si>
    <t>Валентиновна</t>
  </si>
  <si>
    <t>Авдеева</t>
  </si>
  <si>
    <t>Анастасия</t>
  </si>
  <si>
    <t>Евгеньевна</t>
  </si>
  <si>
    <t>Артем</t>
  </si>
  <si>
    <t>Михайлович</t>
  </si>
  <si>
    <t>Адылин</t>
  </si>
  <si>
    <t>Моисеева</t>
  </si>
  <si>
    <t>Карина</t>
  </si>
  <si>
    <t>Ивановна</t>
  </si>
  <si>
    <t>Нерода</t>
  </si>
  <si>
    <t>Анна</t>
  </si>
  <si>
    <t>Викторовна</t>
  </si>
  <si>
    <t>Герман</t>
  </si>
  <si>
    <t>Зименко</t>
  </si>
  <si>
    <t>Денисовича</t>
  </si>
  <si>
    <t>Супрунов</t>
  </si>
  <si>
    <t>Сергей</t>
  </si>
  <si>
    <t>Андреевич</t>
  </si>
  <si>
    <t>Воронцова</t>
  </si>
  <si>
    <t>Татьяна</t>
  </si>
  <si>
    <t>Андреевна</t>
  </si>
  <si>
    <t>Щербакова</t>
  </si>
  <si>
    <t>Юлия</t>
  </si>
  <si>
    <t>Гончарова</t>
  </si>
  <si>
    <t>Надежда</t>
  </si>
  <si>
    <t>Васильевна</t>
  </si>
  <si>
    <t>Ломакина</t>
  </si>
  <si>
    <t>Валерия</t>
  </si>
  <si>
    <t>Алексеевна</t>
  </si>
  <si>
    <t>Роньшина</t>
  </si>
  <si>
    <t>Софья</t>
  </si>
  <si>
    <t>Вадимовна</t>
  </si>
  <si>
    <t>Альвинцева</t>
  </si>
  <si>
    <t>Юрьевна</t>
  </si>
  <si>
    <t>Караева</t>
  </si>
  <si>
    <t>Динара</t>
  </si>
  <si>
    <t>Умаровна</t>
  </si>
  <si>
    <t>Полякова</t>
  </si>
  <si>
    <t>Павловна</t>
  </si>
  <si>
    <t>Ткачук</t>
  </si>
  <si>
    <t>Ксения</t>
  </si>
  <si>
    <t>Геогргий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</si>
</sst>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0.056/&#1075;&#1077;&#1086;&#1075;&#1088;&#1072;&#1092;&#1080;&#1103;%20-%207%20&#1082;&#1083;&#1072;&#1089;&#1089;&#10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0;&#1083;&#1102;&#1077;&#1074;&#1089;&#1082;&#1072;&#1103;%20&#1057;&#1054;&#1064;/&#1057;&#1087;&#1080;&#1089;&#1082;&#1080;%20&#1091;&#1095;&#1072;&#1089;&#1090;&#1085;&#1080;&#1082;&#1086;&#1074;%20&#1087;&#1086;%20&#1075;&#1077;&#1086;&#1075;&#1088;&#1072;&#1092;&#108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0;&#1086;&#1085;&#1079;&#1072;&#1074;&#1086;&#1076;&#1089;&#1082;&#1072;&#1103;%20&#1057;&#1054;&#1064;/&#1060;&#1086;&#1088;&#1084;&#1072;%203_2021-&#1043;&#1077;&#1086;&#1075;&#1088;&#1072;&#1092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1;&#1080;&#1094;&#1077;&#1081;/&#1056;&#1045;&#1047;&#1059;&#1051;&#1068;&#1058;&#1040;&#1058;%20&#1060;&#1086;&#1088;&#1084;&#1072;%203%20&#1089;&#1087;&#1080;&#1089;&#1082;&#1080;%20&#1075;&#1077;&#1086;&#1075;&#1088;&#1072;&#1092;&#1080;&#1103;%20&#1054;&#1051;&#1048;&#1052;&#1055;&#1048;&#1040;&#1044;&#1040;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2;&#1072;&#1085;&#1099;&#1095;&#1089;&#1082;&#1072;&#1103;%20&#1057;&#1054;&#1064;/&#1075;&#1077;&#1086;&#1075;&#1088;&#1072;&#1092;&#1080;&#110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0.248/&#1060;&#1086;&#1088;&#1084;&#1072;%203_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7;&#1054;&#1064;%20&#1075;.%20&#1047;&#1077;&#1088;&#1085;&#1086;&#1075;&#1088;&#1072;&#1076;&#1072;/&#1075;&#1077;&#1086;&#1075;&#1088;&#1072;&#1092;&#1080;&#1103;/&#1087;&#1088;&#1086;&#1090;&#1086;&#1082;&#1086;&#1083;%20&#1075;&#1077;&#1086;&#1075;&#1088;&#1072;&#1092;&#1080;&#110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7;&#1054;&#1064;%20&#1059;&#1048;&#1054;&#1055;/&#1060;&#1086;&#1088;&#1084;&#1072;%203_&#1075;&#1077;&#1086;&#1075;&#1088;&#1072;&#1092;&#1080;&#110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44;&#1086;&#1085;&#1089;&#1082;&#1072;&#1103;%20&#1057;&#1054;&#1064;/&#1092;&#1086;&#1088;&#1084;&#1072;%203%20&#1075;&#1077;&#1086;&#1075;&#1088;&#1072;&#1092;&#1080;&#1103;%20&#1052;&#1041;&#1054;&#1059;%20&#1044;&#1086;&#1085;&#1089;&#1082;&#1072;&#1103;%20&#1057;&#1054;&#106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Николаенко</v>
          </cell>
          <cell r="H10" t="str">
            <v>РОССИЯ</v>
          </cell>
          <cell r="I10" t="str">
            <v>не имеются</v>
          </cell>
        </row>
        <row r="11">
          <cell r="H11" t="str">
            <v>РОССИЯ</v>
          </cell>
          <cell r="I11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</sheetNames>
    <sheetDataSet>
      <sheetData sheetId="0">
        <row r="7">
          <cell r="C7" t="str">
            <v xml:space="preserve">Горбунева </v>
          </cell>
          <cell r="H7" t="str">
            <v>РОССИЯ</v>
          </cell>
          <cell r="I7" t="str">
            <v>не имеются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25">
          <cell r="C25" t="str">
            <v>Ткачук</v>
          </cell>
          <cell r="H25" t="str">
            <v>РОССИЯ</v>
          </cell>
          <cell r="I25" t="str">
            <v>не имеются</v>
          </cell>
        </row>
        <row r="26">
          <cell r="H26" t="str">
            <v>РОССИЯ</v>
          </cell>
          <cell r="I26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АТЕ"/>
      <sheetName val="Гражданство"/>
      <sheetName val="ОВЗ"/>
      <sheetName val="Класс"/>
      <sheetName val="Тип диплома"/>
      <sheetName val="Пол"/>
      <sheetName val="6 класс"/>
      <sheetName val="7 класс"/>
      <sheetName val="8 класс"/>
      <sheetName val="9 класс"/>
      <sheetName val="10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0">
          <cell r="C10" t="str">
            <v xml:space="preserve">Адылин </v>
          </cell>
          <cell r="H10" t="str">
            <v>РОССИЯ</v>
          </cell>
          <cell r="I10" t="str">
            <v>не имеются</v>
          </cell>
        </row>
        <row r="11">
          <cell r="H11" t="str">
            <v>РОССИЯ</v>
          </cell>
          <cell r="I11" t="str">
            <v>не имеются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"/>
      <sheetName val="6 кл"/>
      <sheetName val="7кл"/>
      <sheetName val="8 кл"/>
      <sheetName val="9 кл"/>
      <sheetName val="9кл"/>
      <sheetName val="10"/>
      <sheetName val="10 кл"/>
      <sheetName val="11кл"/>
      <sheetName val="11 кл"/>
    </sheetNames>
    <sheetDataSet>
      <sheetData sheetId="0" refreshError="1"/>
      <sheetData sheetId="1" refreshError="1"/>
      <sheetData sheetId="2">
        <row r="10">
          <cell r="B10" t="str">
            <v>Нерода</v>
          </cell>
          <cell r="G10" t="str">
            <v>РОССИЯ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5">
          <cell r="C15" t="str">
            <v>Альвинцева</v>
          </cell>
          <cell r="H15" t="str">
            <v>РОССИЯ</v>
          </cell>
          <cell r="I15" t="str">
            <v>не имеются</v>
          </cell>
        </row>
        <row r="16">
          <cell r="H16" t="str">
            <v>РОССИЯ</v>
          </cell>
          <cell r="I16" t="str">
            <v>не имеются</v>
          </cell>
        </row>
        <row r="17">
          <cell r="H17" t="str">
            <v>РОССИЯ</v>
          </cell>
          <cell r="I17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9">
          <cell r="C19" t="str">
            <v xml:space="preserve">Герман  </v>
          </cell>
          <cell r="H19" t="str">
            <v>РОССИЯ</v>
          </cell>
          <cell r="I19" t="str">
            <v>не имеются</v>
          </cell>
        </row>
        <row r="20">
          <cell r="H20" t="str">
            <v>РОССИЯ</v>
          </cell>
          <cell r="I20" t="str">
            <v>не имеются</v>
          </cell>
        </row>
        <row r="21">
          <cell r="H21" t="str">
            <v>РОССИЯ</v>
          </cell>
          <cell r="I21" t="str">
            <v>не имеются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33">
          <cell r="C33" t="str">
            <v>Таишева</v>
          </cell>
          <cell r="H33" t="str">
            <v>РОССИЯ</v>
          </cell>
          <cell r="I33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 6 класс"/>
      <sheetName val="7 класс"/>
      <sheetName val="8 класс"/>
      <sheetName val="10 класс"/>
    </sheetNames>
    <sheetDataSet>
      <sheetData sheetId="0"/>
      <sheetData sheetId="1">
        <row r="10">
          <cell r="C10" t="str">
            <v>Балык</v>
          </cell>
          <cell r="H10" t="str">
            <v>РОССИЯ</v>
          </cell>
          <cell r="I10" t="str">
            <v>не имеются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C28" workbookViewId="0">
      <selection activeCell="K31" sqref="K31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7" t="s">
        <v>2799</v>
      </c>
      <c r="D3" s="47"/>
      <c r="E3" s="2"/>
      <c r="F3" s="2" t="s">
        <v>14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x14ac:dyDescent="0.3">
      <c r="B4" s="48" t="s">
        <v>2800</v>
      </c>
      <c r="C4" s="49"/>
      <c r="D4" s="49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9" t="s">
        <v>33</v>
      </c>
      <c r="C6" s="49"/>
      <c r="D6" s="49"/>
      <c r="E6" s="49"/>
      <c r="F6" s="49"/>
      <c r="G6" s="49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x14ac:dyDescent="0.3">
      <c r="A10" s="11" t="s">
        <v>33</v>
      </c>
      <c r="B10" s="12">
        <v>1</v>
      </c>
      <c r="C10" s="44" t="s">
        <v>2801</v>
      </c>
      <c r="D10" s="44" t="s">
        <v>2802</v>
      </c>
      <c r="E10" s="44" t="s">
        <v>2803</v>
      </c>
      <c r="F10" s="19" t="s">
        <v>329</v>
      </c>
      <c r="G10" s="15">
        <v>39829</v>
      </c>
      <c r="H10" s="19" t="s">
        <v>70</v>
      </c>
      <c r="I10" s="19" t="s">
        <v>321</v>
      </c>
      <c r="J10" s="42">
        <v>1040</v>
      </c>
      <c r="K10" s="40" t="str">
        <f>VLOOKUP(J10,ОО!C:E,3,FALSE)</f>
        <v>муниципальное бюджетное общеобразовательное учреждение Клюевская средняя общеобразовательная школа Зерноградского района</v>
      </c>
      <c r="L10" s="14">
        <v>7</v>
      </c>
      <c r="M10" s="13" t="s">
        <v>325</v>
      </c>
      <c r="N10" s="14">
        <v>21.2</v>
      </c>
    </row>
    <row r="11" spans="1:14" ht="40.5" customHeight="1" x14ac:dyDescent="0.3">
      <c r="A11" s="11" t="s">
        <v>33</v>
      </c>
      <c r="B11" s="12">
        <v>2</v>
      </c>
      <c r="C11" s="13" t="s">
        <v>2804</v>
      </c>
      <c r="D11" s="13" t="s">
        <v>2805</v>
      </c>
      <c r="E11" s="13" t="s">
        <v>2806</v>
      </c>
      <c r="F11" s="19" t="s">
        <v>329</v>
      </c>
      <c r="G11" s="15">
        <v>39478</v>
      </c>
      <c r="H11" s="19" t="s">
        <v>70</v>
      </c>
      <c r="I11" s="19" t="s">
        <v>321</v>
      </c>
      <c r="J11" s="42">
        <v>1123</v>
      </c>
      <c r="K11" s="40" t="str">
        <f>VLOOKUP(J11,ОО!C:E,3,FALSE)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1" s="14">
        <v>7</v>
      </c>
      <c r="M11" s="13" t="s">
        <v>325</v>
      </c>
      <c r="N11" s="14">
        <v>20.9</v>
      </c>
    </row>
    <row r="12" spans="1:14" ht="43.5" customHeight="1" x14ac:dyDescent="0.3">
      <c r="A12" s="11" t="s">
        <v>33</v>
      </c>
      <c r="B12" s="12">
        <v>3</v>
      </c>
      <c r="C12" s="13" t="s">
        <v>2807</v>
      </c>
      <c r="D12" s="13" t="s">
        <v>2808</v>
      </c>
      <c r="E12" s="13" t="s">
        <v>2809</v>
      </c>
      <c r="F12" s="19" t="s">
        <v>328</v>
      </c>
      <c r="G12" s="15">
        <v>39631</v>
      </c>
      <c r="H12" s="19" t="s">
        <v>70</v>
      </c>
      <c r="I12" s="19" t="s">
        <v>321</v>
      </c>
      <c r="J12" s="42">
        <v>880</v>
      </c>
      <c r="K12" s="40" t="str">
        <f>VLOOKUP(J12,ОО!C:E,3,FALSE)</f>
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</c>
      <c r="L12" s="14">
        <v>7</v>
      </c>
      <c r="M12" s="13" t="s">
        <v>325</v>
      </c>
      <c r="N12" s="14">
        <v>19.2</v>
      </c>
    </row>
    <row r="13" spans="1:14" ht="39.75" customHeight="1" x14ac:dyDescent="0.3">
      <c r="A13" s="11" t="s">
        <v>33</v>
      </c>
      <c r="B13" s="12">
        <v>4</v>
      </c>
      <c r="C13" s="13" t="s">
        <v>2810</v>
      </c>
      <c r="D13" s="13" t="s">
        <v>2811</v>
      </c>
      <c r="E13" s="13" t="s">
        <v>2809</v>
      </c>
      <c r="F13" s="19" t="s">
        <v>328</v>
      </c>
      <c r="G13" s="15">
        <v>40085</v>
      </c>
      <c r="H13" s="19" t="s">
        <v>70</v>
      </c>
      <c r="I13" s="19" t="s">
        <v>321</v>
      </c>
      <c r="J13" s="42">
        <v>868</v>
      </c>
      <c r="K13" s="40" t="str">
        <f>VLOOKUP(J13,ОО!C:E,3,FALSE)</f>
        <v>муниципальное бюджетное общеобразовательное учреждение лицей г.Зернограда</v>
      </c>
      <c r="L13" s="14">
        <v>7</v>
      </c>
      <c r="M13" s="13" t="s">
        <v>325</v>
      </c>
      <c r="N13" s="14">
        <v>16.600000000000001</v>
      </c>
    </row>
    <row r="14" spans="1:14" ht="36.75" customHeight="1" x14ac:dyDescent="0.3">
      <c r="A14" s="11" t="s">
        <v>33</v>
      </c>
      <c r="B14" s="12">
        <v>5</v>
      </c>
      <c r="C14" s="13" t="s">
        <v>2812</v>
      </c>
      <c r="D14" s="13" t="s">
        <v>2813</v>
      </c>
      <c r="E14" s="13" t="s">
        <v>2814</v>
      </c>
      <c r="F14" s="19" t="s">
        <v>329</v>
      </c>
      <c r="G14" s="15">
        <v>39589</v>
      </c>
      <c r="H14" s="19" t="s">
        <v>70</v>
      </c>
      <c r="I14" s="19" t="s">
        <v>321</v>
      </c>
      <c r="J14" s="42">
        <v>872</v>
      </c>
      <c r="K14" s="40" t="str">
        <f>VLOOKUP(J14,ОО!C:E,3,FALSE)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4" s="14">
        <v>7</v>
      </c>
      <c r="M14" s="13" t="s">
        <v>325</v>
      </c>
      <c r="N14" s="14">
        <v>16.2</v>
      </c>
    </row>
    <row r="15" spans="1:14" ht="40.5" customHeight="1" x14ac:dyDescent="0.3">
      <c r="A15" s="11" t="s">
        <v>33</v>
      </c>
      <c r="B15" s="12">
        <v>6</v>
      </c>
      <c r="C15" s="13" t="s">
        <v>2815</v>
      </c>
      <c r="D15" s="13" t="s">
        <v>2816</v>
      </c>
      <c r="E15" s="13" t="s">
        <v>2817</v>
      </c>
      <c r="F15" s="19" t="s">
        <v>329</v>
      </c>
      <c r="G15" s="15">
        <v>39788</v>
      </c>
      <c r="H15" s="19" t="s">
        <v>70</v>
      </c>
      <c r="I15" s="19" t="s">
        <v>321</v>
      </c>
      <c r="J15" s="42">
        <v>867</v>
      </c>
      <c r="K15" s="40" t="str">
        <f>VLOOKUP(J15,ОО!C:E,3,FALSE)</f>
        <v>муниципальное бюджетное общеобразовательное учреждение средняя общеобразовательная школа г.Зернограда</v>
      </c>
      <c r="L15" s="14">
        <v>7</v>
      </c>
      <c r="M15" s="13" t="s">
        <v>325</v>
      </c>
      <c r="N15" s="14">
        <v>15.9</v>
      </c>
    </row>
    <row r="16" spans="1:14" ht="41.25" customHeight="1" x14ac:dyDescent="0.3">
      <c r="A16" s="11" t="str">
        <f t="shared" ref="A16:A32" si="0">$A$15</f>
        <v>Зерноградский</v>
      </c>
      <c r="B16" s="12">
        <v>7</v>
      </c>
      <c r="C16" s="13" t="s">
        <v>2818</v>
      </c>
      <c r="D16" s="13" t="s">
        <v>2819</v>
      </c>
      <c r="E16" s="13" t="s">
        <v>2820</v>
      </c>
      <c r="F16" s="19" t="s">
        <v>329</v>
      </c>
      <c r="G16" s="15">
        <v>39831</v>
      </c>
      <c r="H16" s="19" t="s">
        <v>70</v>
      </c>
      <c r="I16" s="19" t="s">
        <v>321</v>
      </c>
      <c r="J16" s="42">
        <v>866</v>
      </c>
      <c r="K16" s="40" t="str">
        <f>VLOOKUP(J16,ОО!C:E,3,FALSE)</f>
        <v>муниципальное бюджетное общеобразовательное учреждение гимназия г.Зернограда</v>
      </c>
      <c r="L16" s="14">
        <v>7</v>
      </c>
      <c r="M16" s="13" t="s">
        <v>325</v>
      </c>
      <c r="N16" s="14">
        <v>15.4</v>
      </c>
    </row>
    <row r="17" spans="1:14" ht="27.6" customHeight="1" x14ac:dyDescent="0.3">
      <c r="A17" s="11" t="str">
        <f t="shared" si="0"/>
        <v>Зерноградский</v>
      </c>
      <c r="B17" s="12">
        <v>8</v>
      </c>
      <c r="C17" s="13" t="s">
        <v>2826</v>
      </c>
      <c r="D17" s="13" t="s">
        <v>2824</v>
      </c>
      <c r="E17" s="13" t="s">
        <v>2825</v>
      </c>
      <c r="F17" s="19" t="s">
        <v>328</v>
      </c>
      <c r="G17" s="15">
        <v>39811</v>
      </c>
      <c r="H17" s="19" t="str">
        <f>[1]Форма3!H10</f>
        <v>РОССИЯ</v>
      </c>
      <c r="I17" s="19" t="str">
        <f>[1]Форма3!I10</f>
        <v>не имеются</v>
      </c>
      <c r="J17" s="42">
        <v>868</v>
      </c>
      <c r="K17" s="40" t="str">
        <f>VLOOKUP(J17,ОО!C:E,3,FALSE)</f>
        <v>муниципальное бюджетное общеобразовательное учреждение лицей г.Зернограда</v>
      </c>
      <c r="L17" s="14">
        <v>7</v>
      </c>
      <c r="M17" s="13" t="s">
        <v>325</v>
      </c>
      <c r="N17" s="14">
        <v>14.5</v>
      </c>
    </row>
    <row r="18" spans="1:14" ht="36" x14ac:dyDescent="0.3">
      <c r="A18" s="11" t="str">
        <f t="shared" si="0"/>
        <v>Зерноградский</v>
      </c>
      <c r="B18" s="12">
        <v>9</v>
      </c>
      <c r="C18" s="46" t="s">
        <v>2827</v>
      </c>
      <c r="D18" s="13" t="s">
        <v>2828</v>
      </c>
      <c r="E18" s="13" t="s">
        <v>2829</v>
      </c>
      <c r="F18" s="19" t="s">
        <v>329</v>
      </c>
      <c r="G18" s="15">
        <v>39575</v>
      </c>
      <c r="H18" s="19" t="str">
        <f>[1]Форма3!H11</f>
        <v>РОССИЯ</v>
      </c>
      <c r="I18" s="19" t="str">
        <f>[1]Форма3!I11</f>
        <v>не имеются</v>
      </c>
      <c r="J18" s="42">
        <v>870</v>
      </c>
      <c r="K18" s="40" t="str">
        <f>VLOOKUP(J18,ОО!C:E,3,FALSE)</f>
        <v>муниципальное бюджетное общеобразовательное учреждение средняя общеобразовательная школа (военвед) г.Зернограда</v>
      </c>
      <c r="L18" s="14">
        <v>7</v>
      </c>
      <c r="M18" s="13" t="s">
        <v>325</v>
      </c>
      <c r="N18" s="14">
        <v>14.4</v>
      </c>
    </row>
    <row r="19" spans="1:14" ht="36" x14ac:dyDescent="0.3">
      <c r="A19" s="11" t="str">
        <f t="shared" si="0"/>
        <v>Зерноградский</v>
      </c>
      <c r="B19" s="12">
        <v>10</v>
      </c>
      <c r="C19" s="44" t="s">
        <v>2821</v>
      </c>
      <c r="D19" s="44" t="s">
        <v>2822</v>
      </c>
      <c r="E19" s="44" t="s">
        <v>2823</v>
      </c>
      <c r="F19" s="45" t="s">
        <v>329</v>
      </c>
      <c r="G19" s="15">
        <v>39798</v>
      </c>
      <c r="H19" s="45" t="str">
        <f>'[2]7 класс'!H7</f>
        <v>РОССИЯ</v>
      </c>
      <c r="I19" s="45" t="str">
        <f>'[2]7 класс'!I7</f>
        <v>не имеются</v>
      </c>
      <c r="J19" s="42">
        <v>870</v>
      </c>
      <c r="K19" s="40" t="str">
        <f>VLOOKUP(J19,ОО!C:E,3,FALSE)</f>
        <v>муниципальное бюджетное общеобразовательное учреждение средняя общеобразовательная школа (военвед) г.Зернограда</v>
      </c>
      <c r="L19" s="14">
        <v>7</v>
      </c>
      <c r="M19" s="44" t="s">
        <v>325</v>
      </c>
      <c r="N19" s="14">
        <v>14.2</v>
      </c>
    </row>
    <row r="20" spans="1:14" ht="38.4" customHeight="1" x14ac:dyDescent="0.3">
      <c r="A20" s="11" t="str">
        <f t="shared" si="0"/>
        <v>Зерноградский</v>
      </c>
      <c r="B20" s="12">
        <v>11</v>
      </c>
      <c r="C20" s="13" t="s">
        <v>2830</v>
      </c>
      <c r="D20" s="13" t="s">
        <v>2831</v>
      </c>
      <c r="E20" s="13" t="s">
        <v>2832</v>
      </c>
      <c r="F20" s="19" t="s">
        <v>329</v>
      </c>
      <c r="G20" s="15">
        <v>39623</v>
      </c>
      <c r="H20" s="19" t="str">
        <f>[3]Форма3!H25</f>
        <v>РОССИЯ</v>
      </c>
      <c r="I20" s="19" t="str">
        <f>[3]Форма3!I25</f>
        <v>не имеются</v>
      </c>
      <c r="J20" s="42">
        <v>878</v>
      </c>
      <c r="K20" s="40" t="str">
        <f>VLOOKUP(J20,ОО!C:E,3,FALSE)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0" s="14">
        <v>7</v>
      </c>
      <c r="M20" s="13" t="s">
        <v>325</v>
      </c>
      <c r="N20" s="14">
        <v>14</v>
      </c>
    </row>
    <row r="21" spans="1:14" ht="34.200000000000003" customHeight="1" x14ac:dyDescent="0.3">
      <c r="A21" s="11" t="str">
        <f t="shared" si="0"/>
        <v>Зерноградский</v>
      </c>
      <c r="B21" s="12">
        <v>12</v>
      </c>
      <c r="C21" s="46" t="s">
        <v>2833</v>
      </c>
      <c r="D21" s="13" t="s">
        <v>2802</v>
      </c>
      <c r="E21" s="13" t="s">
        <v>2823</v>
      </c>
      <c r="F21" s="19" t="s">
        <v>329</v>
      </c>
      <c r="G21" s="15">
        <v>39813</v>
      </c>
      <c r="H21" s="19" t="str">
        <f>[3]Форма3!H26</f>
        <v>РОССИЯ</v>
      </c>
      <c r="I21" s="19" t="str">
        <f>[3]Форма3!I26</f>
        <v>не имеются</v>
      </c>
      <c r="J21" s="42">
        <v>867</v>
      </c>
      <c r="K21" s="40" t="str">
        <f>VLOOKUP(J21,ОО!C:E,3,FALSE)</f>
        <v>муниципальное бюджетное общеобразовательное учреждение средняя общеобразовательная школа г.Зернограда</v>
      </c>
      <c r="L21" s="14">
        <v>7</v>
      </c>
      <c r="M21" s="13" t="s">
        <v>325</v>
      </c>
      <c r="N21" s="14">
        <v>14</v>
      </c>
    </row>
    <row r="22" spans="1:14" ht="28.95" customHeight="1" x14ac:dyDescent="0.3">
      <c r="A22" s="11" t="str">
        <f t="shared" si="0"/>
        <v>Зерноградский</v>
      </c>
      <c r="B22" s="12">
        <v>13</v>
      </c>
      <c r="C22" s="13" t="s">
        <v>2834</v>
      </c>
      <c r="D22" s="13" t="s">
        <v>2862</v>
      </c>
      <c r="E22" s="13" t="s">
        <v>2835</v>
      </c>
      <c r="F22" s="19" t="s">
        <v>328</v>
      </c>
      <c r="G22" s="15">
        <v>39202</v>
      </c>
      <c r="H22" s="19" t="str">
        <f>'[4]7 класс'!H10</f>
        <v>РОССИЯ</v>
      </c>
      <c r="I22" s="19" t="str">
        <f>'[4]7 класс'!I10</f>
        <v>не имеются</v>
      </c>
      <c r="J22" s="42">
        <v>870</v>
      </c>
      <c r="K22" s="40" t="str">
        <f>VLOOKUP(J22,ОО!C:E,3,FALSE)</f>
        <v>муниципальное бюджетное общеобразовательное учреждение средняя общеобразовательная школа (военвед) г.Зернограда</v>
      </c>
      <c r="L22" s="14">
        <v>7</v>
      </c>
      <c r="M22" s="13" t="s">
        <v>325</v>
      </c>
      <c r="N22" s="14">
        <v>13.2</v>
      </c>
    </row>
    <row r="23" spans="1:14" ht="25.2" customHeight="1" x14ac:dyDescent="0.3">
      <c r="A23" s="11" t="str">
        <f t="shared" si="0"/>
        <v>Зерноградский</v>
      </c>
      <c r="B23" s="12">
        <v>14</v>
      </c>
      <c r="C23" s="13" t="s">
        <v>2836</v>
      </c>
      <c r="D23" s="13" t="s">
        <v>2837</v>
      </c>
      <c r="E23" s="13" t="s">
        <v>2838</v>
      </c>
      <c r="F23" s="19" t="s">
        <v>328</v>
      </c>
      <c r="G23" s="15">
        <v>39542</v>
      </c>
      <c r="H23" s="19" t="str">
        <f>'[4]7 класс'!H11</f>
        <v>РОССИЯ</v>
      </c>
      <c r="I23" s="19" t="str">
        <f>'[4]7 класс'!I11</f>
        <v>не имеются</v>
      </c>
      <c r="J23" s="42">
        <v>871</v>
      </c>
      <c r="K23" s="40" t="str">
        <f>VLOOKUP(J23,ОО!C:E,3,FALSE)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23" s="14">
        <v>7</v>
      </c>
      <c r="M23" s="13" t="s">
        <v>325</v>
      </c>
      <c r="N23" s="14">
        <v>12.4</v>
      </c>
    </row>
    <row r="24" spans="1:14" ht="36.6" customHeight="1" x14ac:dyDescent="0.3">
      <c r="A24" s="11" t="str">
        <f t="shared" si="0"/>
        <v>Зерноградский</v>
      </c>
      <c r="B24" s="12">
        <v>15</v>
      </c>
      <c r="C24" s="13" t="s">
        <v>2839</v>
      </c>
      <c r="D24" s="13" t="s">
        <v>2840</v>
      </c>
      <c r="E24" s="13" t="s">
        <v>2841</v>
      </c>
      <c r="F24" s="19" t="s">
        <v>329</v>
      </c>
      <c r="G24" s="15">
        <v>39639</v>
      </c>
      <c r="H24" s="19" t="str">
        <f>'[5]7кл'!G10</f>
        <v>РОССИЯ</v>
      </c>
      <c r="I24" s="19" t="s">
        <v>321</v>
      </c>
      <c r="J24" s="42">
        <v>870</v>
      </c>
      <c r="K24" s="40" t="str">
        <f>VLOOKUP(J24,ОО!C:E,3,FALSE)</f>
        <v>муниципальное бюджетное общеобразовательное учреждение средняя общеобразовательная школа (военвед) г.Зернограда</v>
      </c>
      <c r="L24" s="14">
        <v>7</v>
      </c>
      <c r="M24" s="13" t="s">
        <v>325</v>
      </c>
      <c r="N24" s="14">
        <v>12.4</v>
      </c>
    </row>
    <row r="25" spans="1:14" ht="27" customHeight="1" x14ac:dyDescent="0.3">
      <c r="A25" s="11" t="str">
        <f t="shared" si="0"/>
        <v>Зерноградский</v>
      </c>
      <c r="B25" s="12">
        <v>16</v>
      </c>
      <c r="C25" s="13" t="s">
        <v>2842</v>
      </c>
      <c r="D25" s="13" t="s">
        <v>2843</v>
      </c>
      <c r="E25" s="13" t="s">
        <v>2814</v>
      </c>
      <c r="F25" s="19" t="s">
        <v>329</v>
      </c>
      <c r="G25" s="15">
        <v>39608</v>
      </c>
      <c r="H25" s="19" t="str">
        <f>[6]Форма3!H15</f>
        <v>РОССИЯ</v>
      </c>
      <c r="I25" s="19" t="str">
        <f>[6]Форма3!I15</f>
        <v>не имеются</v>
      </c>
      <c r="J25" s="42">
        <v>872</v>
      </c>
      <c r="K25" s="40" t="str">
        <f>VLOOKUP(J25,ОО!C:E,3,FALSE)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5" s="14">
        <v>7</v>
      </c>
      <c r="M25" s="13" t="s">
        <v>325</v>
      </c>
      <c r="N25" s="14">
        <v>12.2</v>
      </c>
    </row>
    <row r="26" spans="1:14" ht="42.6" customHeight="1" x14ac:dyDescent="0.3">
      <c r="A26" s="11" t="str">
        <f t="shared" si="0"/>
        <v>Зерноградский</v>
      </c>
      <c r="B26" s="12">
        <v>17</v>
      </c>
      <c r="C26" s="13" t="s">
        <v>2844</v>
      </c>
      <c r="D26" s="13" t="s">
        <v>2845</v>
      </c>
      <c r="E26" s="13" t="s">
        <v>2846</v>
      </c>
      <c r="F26" s="19" t="s">
        <v>329</v>
      </c>
      <c r="G26" s="15">
        <v>39481</v>
      </c>
      <c r="H26" s="19" t="str">
        <f>[6]Форма3!H16</f>
        <v>РОССИЯ</v>
      </c>
      <c r="I26" s="19" t="str">
        <f>[6]Форма3!I16</f>
        <v>не имеются</v>
      </c>
      <c r="J26" s="42">
        <v>870</v>
      </c>
      <c r="K26" s="40" t="str">
        <f>VLOOKUP(J26,ОО!C:E,3,FALSE)</f>
        <v>муниципальное бюджетное общеобразовательное учреждение средняя общеобразовательная школа (военвед) г.Зернограда</v>
      </c>
      <c r="L26" s="14">
        <v>7</v>
      </c>
      <c r="M26" s="13" t="s">
        <v>325</v>
      </c>
      <c r="N26" s="14">
        <v>12</v>
      </c>
    </row>
    <row r="27" spans="1:14" ht="29.4" customHeight="1" x14ac:dyDescent="0.3">
      <c r="A27" s="11" t="str">
        <f t="shared" si="0"/>
        <v>Зерноградский</v>
      </c>
      <c r="B27" s="12">
        <v>18</v>
      </c>
      <c r="C27" s="13" t="s">
        <v>2847</v>
      </c>
      <c r="D27" s="13" t="s">
        <v>2848</v>
      </c>
      <c r="E27" s="13" t="s">
        <v>2849</v>
      </c>
      <c r="F27" s="19" t="s">
        <v>329</v>
      </c>
      <c r="G27" s="15">
        <v>39556</v>
      </c>
      <c r="H27" s="19" t="str">
        <f>[6]Форма3!H17</f>
        <v>РОССИЯ</v>
      </c>
      <c r="I27" s="19" t="str">
        <f>[6]Форма3!I17</f>
        <v>не имеются</v>
      </c>
      <c r="J27" s="42">
        <v>866</v>
      </c>
      <c r="K27" s="40" t="str">
        <f>VLOOKUP(J27,ОО!C:E,3,FALSE)</f>
        <v>муниципальное бюджетное общеобразовательное учреждение гимназия г.Зернограда</v>
      </c>
      <c r="L27" s="14">
        <v>7</v>
      </c>
      <c r="M27" s="13" t="s">
        <v>325</v>
      </c>
      <c r="N27" s="14">
        <v>11.7</v>
      </c>
    </row>
    <row r="28" spans="1:14" ht="41.4" customHeight="1" x14ac:dyDescent="0.3">
      <c r="A28" s="11" t="str">
        <f t="shared" si="0"/>
        <v>Зерноградский</v>
      </c>
      <c r="B28" s="12">
        <v>19</v>
      </c>
      <c r="C28" s="13" t="s">
        <v>2850</v>
      </c>
      <c r="D28" s="13" t="s">
        <v>2851</v>
      </c>
      <c r="E28" s="13" t="s">
        <v>2852</v>
      </c>
      <c r="F28" s="19" t="s">
        <v>329</v>
      </c>
      <c r="G28" s="15">
        <v>39718</v>
      </c>
      <c r="H28" s="19" t="str">
        <f>[7]Лист1!H19</f>
        <v>РОССИЯ</v>
      </c>
      <c r="I28" s="19" t="str">
        <f>[7]Лист1!I19</f>
        <v>не имеются</v>
      </c>
      <c r="J28" s="42">
        <v>867</v>
      </c>
      <c r="K28" s="40" t="str">
        <f>VLOOKUP(J28,ОО!C:E,3,FALSE)</f>
        <v>муниципальное бюджетное общеобразовательное учреждение средняя общеобразовательная школа г.Зернограда</v>
      </c>
      <c r="L28" s="14">
        <v>7</v>
      </c>
      <c r="M28" s="13" t="s">
        <v>325</v>
      </c>
      <c r="N28" s="14">
        <v>10.199999999999999</v>
      </c>
    </row>
    <row r="29" spans="1:14" ht="28.2" customHeight="1" x14ac:dyDescent="0.3">
      <c r="A29" s="11" t="str">
        <f t="shared" si="0"/>
        <v>Зерноградский</v>
      </c>
      <c r="B29" s="12">
        <v>20</v>
      </c>
      <c r="C29" s="13" t="s">
        <v>2853</v>
      </c>
      <c r="D29" s="13" t="s">
        <v>2848</v>
      </c>
      <c r="E29" s="13" t="s">
        <v>2854</v>
      </c>
      <c r="F29" s="19" t="s">
        <v>329</v>
      </c>
      <c r="G29" s="15">
        <v>39556</v>
      </c>
      <c r="H29" s="19" t="str">
        <f>[7]Лист1!H20</f>
        <v>РОССИЯ</v>
      </c>
      <c r="I29" s="19" t="str">
        <f>[7]Лист1!I20</f>
        <v>не имеются</v>
      </c>
      <c r="J29" s="42">
        <v>872</v>
      </c>
      <c r="K29" s="40" t="str">
        <f>VLOOKUP(J29,ОО!C:E,3,FALSE)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9" s="14">
        <v>7</v>
      </c>
      <c r="M29" s="13" t="s">
        <v>325</v>
      </c>
      <c r="N29" s="14">
        <v>9.4</v>
      </c>
    </row>
    <row r="30" spans="1:14" ht="27.6" customHeight="1" x14ac:dyDescent="0.3">
      <c r="A30" s="11" t="str">
        <f t="shared" si="0"/>
        <v>Зерноградский</v>
      </c>
      <c r="B30" s="12">
        <v>21</v>
      </c>
      <c r="C30" s="13" t="s">
        <v>2855</v>
      </c>
      <c r="D30" s="13" t="s">
        <v>2856</v>
      </c>
      <c r="E30" s="13" t="s">
        <v>2857</v>
      </c>
      <c r="F30" s="19" t="s">
        <v>329</v>
      </c>
      <c r="G30" s="15">
        <v>39690</v>
      </c>
      <c r="H30" s="19" t="str">
        <f>[7]Лист1!H21</f>
        <v>РОССИЯ</v>
      </c>
      <c r="I30" s="19" t="str">
        <f>[7]Лист1!I21</f>
        <v>не имеются</v>
      </c>
      <c r="J30" s="42">
        <v>876</v>
      </c>
      <c r="K30" s="40" t="str">
        <f>VLOOKUP(J30,ОО!C:E,3,FALSE)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30" s="14">
        <v>7</v>
      </c>
      <c r="M30" s="13" t="s">
        <v>325</v>
      </c>
      <c r="N30" s="14">
        <v>9.1999999999999993</v>
      </c>
    </row>
    <row r="31" spans="1:14" ht="37.950000000000003" customHeight="1" x14ac:dyDescent="0.3">
      <c r="A31" s="11" t="str">
        <f t="shared" si="0"/>
        <v>Зерноградский</v>
      </c>
      <c r="B31" s="12">
        <v>22</v>
      </c>
      <c r="C31" s="13" t="s">
        <v>2858</v>
      </c>
      <c r="D31" s="13" t="s">
        <v>2819</v>
      </c>
      <c r="E31" s="13" t="s">
        <v>2859</v>
      </c>
      <c r="F31" s="19" t="s">
        <v>329</v>
      </c>
      <c r="G31" s="15">
        <v>39843</v>
      </c>
      <c r="H31" s="19" t="str">
        <f>[8]Форма3!H33</f>
        <v>РОССИЯ</v>
      </c>
      <c r="I31" s="19" t="str">
        <f>[8]Форма3!I33</f>
        <v>не имеются</v>
      </c>
      <c r="J31" s="42">
        <v>870</v>
      </c>
      <c r="K31" s="40" t="str">
        <f>VLOOKUP(J31,ОО!C:E,3,FALSE)</f>
        <v>муниципальное бюджетное общеобразовательное учреждение средняя общеобразовательная школа (военвед) г.Зернограда</v>
      </c>
      <c r="L31" s="14">
        <v>7</v>
      </c>
      <c r="M31" s="13" t="s">
        <v>325</v>
      </c>
      <c r="N31" s="14">
        <v>7.2</v>
      </c>
    </row>
    <row r="32" spans="1:14" ht="31.95" customHeight="1" x14ac:dyDescent="0.3">
      <c r="A32" s="11" t="str">
        <f t="shared" si="0"/>
        <v>Зерноградский</v>
      </c>
      <c r="B32" s="12">
        <v>23</v>
      </c>
      <c r="C32" s="13" t="s">
        <v>2860</v>
      </c>
      <c r="D32" s="13" t="s">
        <v>2861</v>
      </c>
      <c r="E32" s="13" t="s">
        <v>2817</v>
      </c>
      <c r="F32" s="19" t="s">
        <v>329</v>
      </c>
      <c r="G32" s="15">
        <v>39676</v>
      </c>
      <c r="H32" s="19" t="str">
        <f>'[9]7 класс'!H10</f>
        <v>РОССИЯ</v>
      </c>
      <c r="I32" s="19" t="str">
        <f>'[9]7 класс'!I10</f>
        <v>не имеются</v>
      </c>
      <c r="J32" s="42">
        <v>876</v>
      </c>
      <c r="K32" s="40" t="str">
        <f>VLOOKUP(J32,ОО!C:E,3,FALSE)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32" s="14">
        <v>7</v>
      </c>
      <c r="M32" s="13" t="s">
        <v>325</v>
      </c>
      <c r="N32" s="14">
        <v>7.2</v>
      </c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customSheetViews>
    <customSheetView guid="{556B2109-0CC6-4B85-962B-2024589B68E6}" showGridLines="0">
      <selection activeCell="I5" sqref="I5"/>
      <pageMargins left="0.25" right="0.25" top="0.75" bottom="0.75" header="0.3" footer="0.3"/>
      <pageSetup paperSize="9" orientation="landscape" r:id="rId1"/>
    </customSheetView>
  </customSheetViews>
  <mergeCells count="3">
    <mergeCell ref="C3:D3"/>
    <mergeCell ref="B4:D4"/>
    <mergeCell ref="B6:G6"/>
  </mergeCells>
  <dataValidations xWindow="788" yWindow="778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xWindow="788" yWindow="778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.4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.4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0.399999999999999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0.399999999999999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0.399999999999999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0.399999999999999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0.399999999999999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0.399999999999999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0.399999999999999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customSheetViews>
    <customSheetView guid="{556B2109-0CC6-4B85-962B-2024589B68E6}" state="veryHidden">
      <selection activeCell="E6" sqref="E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customSheetViews>
    <customSheetView guid="{556B2109-0CC6-4B85-962B-2024589B68E6}" state="veryHidden">
      <selection activeCell="A42" sqref="A4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customSheetViews>
    <customSheetView guid="{556B2109-0CC6-4B85-962B-2024589B68E6}" state="veryHidden">
      <selection activeCell="A2" sqref="A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customSheetViews>
    <customSheetView guid="{556B2109-0CC6-4B85-962B-2024589B68E6}" state="veryHidden">
      <selection activeCell="B5" sqref="B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customSheetViews>
    <customSheetView guid="{556B2109-0CC6-4B85-962B-2024589B68E6}" state="veryHidden">
      <selection activeCell="B14" sqref="B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customSheetViews>
    <customSheetView guid="{556B2109-0CC6-4B85-962B-2024589B68E6}" state="very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customSheetViews>
    <customSheetView guid="{556B2109-0CC6-4B85-962B-2024589B68E6}" state="veryHidden">
      <selection activeCell="B7" sqref="B7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2021-11-19T09:01:47Z</dcterms:modified>
</cp:coreProperties>
</file>