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и мун. этапа 2021\География\"/>
    </mc:Choice>
  </mc:AlternateContent>
  <workbookProtection lockStructure="1"/>
  <bookViews>
    <workbookView xWindow="-120" yWindow="-60" windowWidth="20736" windowHeight="1170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4" l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H27" i="4" l="1"/>
  <c r="I27" i="4"/>
  <c r="H25" i="4" l="1"/>
  <c r="I25" i="4"/>
  <c r="H26" i="4"/>
  <c r="I26" i="4"/>
  <c r="H24" i="4" l="1"/>
  <c r="I24" i="4"/>
  <c r="H22" i="4" l="1"/>
  <c r="I22" i="4"/>
  <c r="H23" i="4"/>
  <c r="I23" i="4"/>
  <c r="H21" i="4" l="1"/>
  <c r="H18" i="4" l="1"/>
  <c r="I18" i="4"/>
  <c r="H19" i="4"/>
  <c r="I19" i="4"/>
  <c r="H20" i="4"/>
  <c r="I20" i="4"/>
  <c r="H16" i="4" l="1"/>
  <c r="I16" i="4"/>
  <c r="H17" i="4"/>
  <c r="I17" i="4"/>
  <c r="H15" i="4"/>
  <c r="I15" i="4"/>
  <c r="H14" i="4"/>
  <c r="I14" i="4"/>
  <c r="H10" i="4" l="1"/>
  <c r="I10" i="4"/>
  <c r="H11" i="4"/>
  <c r="I11" i="4"/>
  <c r="H12" i="4"/>
  <c r="I12" i="4"/>
  <c r="H13" i="4"/>
  <c r="I13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<sst xmlns="http://schemas.openxmlformats.org/spreadsheetml/2006/main" count="5427" uniqueCount="2850">
  <si>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</si>
  <si>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</si>
  <si>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</si>
  <si>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</si>
  <si>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</si>
  <si>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</si>
  <si>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</si>
  <si>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</si>
  <si>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</si>
  <si>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</si>
  <si>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</si>
  <si>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</si>
  <si>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</si>
  <si>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</si>
  <si>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</si>
  <si>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</si>
  <si>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</si>
  <si>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</si>
  <si>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</si>
  <si>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</si>
  <si>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</si>
  <si>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</si>
  <si>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</si>
  <si>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</si>
  <si>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</si>
  <si>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</si>
  <si>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</si>
  <si>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</si>
  <si>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</si>
  <si>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</si>
  <si>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</si>
  <si>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</si>
  <si>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</si>
  <si>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</si>
  <si>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</si>
  <si>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</si>
  <si>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</si>
  <si>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</si>
  <si>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</si>
  <si>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</si>
  <si>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</si>
  <si>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</si>
  <si>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</si>
  <si>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</si>
  <si>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</si>
  <si>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</si>
  <si>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</si>
  <si>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</si>
  <si>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</si>
  <si>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</si>
  <si>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</si>
  <si>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</si>
  <si>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</si>
  <si>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</si>
  <si>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</si>
  <si>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</si>
  <si>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</si>
  <si>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</si>
  <si>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</si>
  <si>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</si>
  <si>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</si>
  <si>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</si>
  <si>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</si>
  <si>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</si>
  <si>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</si>
  <si>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</si>
  <si>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</si>
  <si>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</si>
  <si>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</si>
  <si>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</si>
  <si>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</si>
  <si>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</si>
  <si>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</si>
  <si>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</si>
  <si>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</si>
  <si>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</si>
  <si>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</si>
  <si>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</si>
  <si>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</si>
  <si>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</si>
  <si>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</si>
  <si>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</si>
  <si>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</si>
  <si>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</si>
  <si>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</si>
  <si>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</si>
  <si>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</si>
  <si>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</si>
  <si>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</si>
  <si>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</si>
  <si>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</si>
  <si>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</si>
  <si>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</si>
  <si>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</si>
  <si>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</si>
  <si>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</si>
  <si>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</si>
  <si>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</si>
  <si>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</si>
  <si>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</si>
  <si>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</si>
  <si>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</si>
  <si>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</si>
  <si>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</si>
  <si>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</si>
  <si>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</si>
  <si>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</si>
  <si>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</si>
  <si>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</si>
  <si>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</si>
  <si>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</si>
  <si>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</si>
  <si>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</si>
  <si>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</si>
  <si>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</si>
  <si>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</si>
  <si>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</si>
  <si>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</si>
  <si>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</si>
  <si>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</si>
  <si>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</si>
  <si>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</si>
  <si>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</si>
  <si>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</si>
  <si>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</si>
  <si>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</si>
  <si>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</si>
  <si>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</si>
  <si>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</si>
  <si>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</si>
  <si>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</si>
  <si>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</si>
  <si>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</si>
  <si>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</si>
  <si>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</si>
  <si>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</si>
  <si>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</si>
  <si>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</si>
  <si>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</si>
  <si>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</si>
  <si>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</si>
  <si>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</si>
  <si>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</si>
  <si>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</si>
  <si>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</si>
  <si>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</si>
  <si>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</si>
  <si>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</si>
  <si>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</si>
  <si>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</si>
  <si>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</si>
  <si>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</si>
  <si>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</si>
  <si>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</si>
  <si>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</si>
  <si>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</si>
  <si>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</si>
  <si>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</si>
  <si>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</si>
  <si>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</si>
  <si>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</si>
  <si>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</si>
  <si>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</si>
  <si>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</si>
  <si>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</si>
  <si>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</si>
  <si>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</si>
  <si>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</si>
  <si>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</si>
  <si>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</si>
  <si>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</si>
  <si>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</si>
  <si>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</si>
  <si>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</si>
  <si>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</si>
  <si>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</si>
  <si>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</si>
  <si>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</si>
  <si>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</si>
  <si>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</si>
  <si>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</si>
  <si>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</si>
  <si>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</si>
  <si>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</si>
  <si>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</si>
  <si>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</si>
  <si>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</si>
  <si>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</si>
  <si>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</si>
  <si>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</si>
  <si>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</si>
  <si>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</si>
  <si>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</si>
  <si>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</si>
  <si>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</si>
  <si>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</si>
  <si>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</si>
  <si>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</si>
  <si>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</si>
  <si>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</si>
  <si>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</si>
  <si>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</si>
  <si>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</si>
  <si>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</si>
  <si>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</si>
  <si>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</si>
  <si>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</si>
  <si>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</si>
  <si>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</si>
  <si>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</si>
  <si>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</si>
  <si>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</si>
  <si>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</si>
  <si>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</si>
  <si>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</si>
  <si>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</si>
  <si>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</si>
  <si>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</si>
  <si>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</si>
  <si>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</si>
  <si>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</si>
  <si>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</si>
  <si>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</si>
  <si>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</si>
  <si>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</si>
  <si>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</si>
  <si>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</si>
  <si>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</si>
  <si>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</si>
  <si>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</si>
  <si>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</si>
  <si>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</si>
  <si>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</si>
  <si>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</si>
  <si>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</si>
  <si>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</si>
  <si>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</si>
  <si>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</si>
  <si>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</si>
  <si>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</si>
  <si>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</si>
  <si>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</si>
  <si>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</si>
  <si>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</si>
  <si>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</si>
  <si>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</si>
  <si>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</si>
  <si>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</si>
  <si>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</si>
  <si>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</si>
  <si>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</si>
  <si>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</si>
  <si>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</si>
  <si>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</si>
  <si>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</si>
  <si>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</si>
  <si>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</si>
  <si>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</si>
  <si>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</si>
  <si>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</si>
  <si>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</si>
  <si>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</si>
  <si>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</si>
  <si>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</si>
  <si>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</si>
  <si>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</si>
  <si>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</si>
  <si>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</si>
  <si>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</si>
  <si>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</si>
  <si>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</si>
  <si>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</si>
  <si>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</si>
  <si>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</si>
  <si>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</si>
  <si>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</si>
  <si>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</si>
  <si>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</si>
  <si>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</si>
  <si>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</si>
  <si>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</si>
  <si>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</si>
  <si>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</si>
  <si>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</si>
  <si>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</si>
  <si>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</si>
  <si>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</si>
  <si>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</si>
  <si>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</si>
  <si>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</si>
  <si>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</si>
  <si>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</si>
  <si>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</si>
  <si>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</si>
  <si>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</si>
  <si>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</si>
  <si>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</si>
  <si>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</si>
  <si>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</si>
  <si>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</si>
  <si>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</si>
  <si>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</si>
  <si>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</si>
  <si>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</si>
  <si>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</si>
  <si>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</si>
  <si>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</si>
  <si>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</si>
  <si>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</si>
  <si>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</si>
  <si>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</si>
  <si>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</si>
  <si>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</si>
  <si>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</si>
  <si>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</si>
  <si>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</si>
  <si>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</si>
  <si>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</si>
  <si>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</si>
  <si>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</si>
  <si>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</si>
  <si>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</si>
  <si>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</si>
  <si>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</si>
  <si>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</si>
  <si>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</si>
  <si>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</si>
  <si>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</si>
  <si>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</si>
  <si>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</si>
  <si>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</si>
  <si>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</si>
  <si>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</si>
  <si>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</si>
  <si>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</si>
  <si>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</si>
  <si>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</si>
  <si>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</si>
  <si>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</si>
  <si>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</si>
  <si>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</si>
  <si>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</si>
  <si>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</si>
  <si>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</si>
  <si>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</si>
  <si>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</si>
  <si>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</si>
  <si>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</si>
  <si>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</si>
  <si>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</si>
  <si>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</si>
  <si>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</si>
  <si>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</si>
  <si>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</si>
  <si>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</si>
  <si>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</si>
  <si>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</si>
  <si>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</si>
  <si>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</si>
  <si>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</si>
  <si>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</si>
  <si>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</si>
  <si>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</si>
  <si>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</si>
  <si>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</si>
  <si>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</si>
  <si>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</si>
  <si>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</si>
  <si>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</si>
  <si>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</si>
  <si>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</si>
  <si>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</si>
  <si>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</si>
  <si>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</si>
  <si>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</si>
  <si>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</si>
  <si>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</si>
  <si>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</si>
  <si>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</si>
  <si>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</si>
  <si>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</si>
  <si>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</si>
  <si>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</si>
  <si>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</si>
  <si>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</si>
  <si>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</si>
  <si>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</si>
  <si>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</si>
  <si>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</si>
  <si>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</si>
  <si>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</si>
  <si>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</si>
  <si>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</si>
  <si>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</si>
  <si>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</si>
  <si>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</si>
  <si>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</si>
  <si>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</si>
  <si>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</si>
  <si>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</si>
  <si>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</si>
  <si>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</si>
  <si>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</si>
  <si>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</si>
  <si>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</si>
  <si>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</si>
  <si>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</si>
  <si>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</si>
  <si>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</si>
  <si>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</si>
  <si>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</si>
  <si>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</si>
  <si>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</si>
  <si>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</si>
  <si>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</si>
  <si>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</si>
  <si>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</si>
  <si>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</si>
  <si>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</si>
  <si>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</si>
  <si>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</si>
  <si>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</si>
  <si>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</si>
  <si>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</si>
  <si>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</si>
  <si>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</si>
  <si>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</si>
  <si>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</si>
  <si>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</si>
  <si>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</si>
  <si>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</si>
  <si>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</si>
  <si>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</si>
  <si>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</si>
  <si>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</si>
  <si>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</si>
  <si>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</si>
  <si>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</si>
  <si>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</si>
  <si>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</si>
  <si>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</si>
  <si>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</si>
  <si>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</si>
  <si>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</si>
  <si>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</si>
  <si>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</si>
  <si>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</si>
  <si>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</si>
  <si>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</si>
  <si>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</si>
  <si>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</si>
  <si>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</si>
  <si>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</si>
  <si>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</si>
  <si>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</si>
  <si>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</si>
  <si>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</si>
  <si>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</si>
  <si>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</si>
  <si>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</si>
  <si>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</si>
  <si>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</si>
  <si>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</si>
  <si>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</si>
  <si>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</si>
  <si>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</si>
  <si>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</si>
  <si>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</si>
  <si>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</si>
  <si>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</si>
  <si>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</si>
  <si>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</si>
  <si>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</si>
  <si>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</si>
  <si>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</si>
  <si>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</si>
  <si>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</si>
  <si>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</si>
  <si>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</si>
  <si>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</si>
  <si>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</si>
  <si>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</si>
  <si>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</si>
  <si>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</si>
  <si>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</si>
  <si>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</si>
  <si>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</si>
  <si>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</si>
  <si>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</si>
  <si>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</si>
  <si>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</si>
  <si>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</si>
  <si>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</si>
  <si>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</si>
  <si>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</si>
  <si>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</si>
  <si>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</si>
  <si>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</si>
  <si>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</si>
  <si>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</si>
  <si>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</si>
  <si>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</si>
  <si>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</si>
  <si>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</si>
  <si>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</si>
  <si>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</si>
  <si>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</si>
  <si>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</si>
  <si>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</si>
  <si>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</si>
  <si>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</si>
  <si>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</si>
  <si>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</si>
  <si>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</si>
  <si>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</si>
  <si>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</si>
  <si>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</si>
  <si>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</si>
  <si>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</si>
  <si>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</si>
  <si>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</si>
  <si>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</si>
  <si>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</si>
  <si>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</si>
  <si>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</si>
  <si>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</si>
  <si>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</si>
  <si>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</si>
  <si>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</si>
  <si>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</si>
  <si>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</si>
  <si>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</si>
  <si>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</si>
  <si>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</si>
  <si>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</si>
  <si>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</si>
  <si>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</si>
  <si>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</si>
  <si>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</si>
  <si>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</si>
  <si>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</si>
  <si>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</si>
  <si>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</si>
  <si>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</si>
  <si>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</si>
  <si>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</si>
  <si>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</si>
  <si>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</si>
  <si>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</si>
  <si>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</si>
  <si>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</si>
  <si>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</si>
  <si>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</si>
  <si>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</si>
  <si>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</si>
  <si>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</si>
  <si>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</si>
  <si>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</si>
  <si>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</si>
  <si>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</si>
  <si>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</si>
  <si>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</si>
  <si>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</si>
  <si>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</si>
  <si>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</si>
  <si>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</si>
  <si>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</si>
  <si>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</si>
  <si>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</si>
  <si>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</si>
  <si>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</si>
  <si>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</si>
  <si>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</si>
  <si>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</si>
  <si>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</si>
  <si>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</si>
  <si>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</si>
  <si>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</si>
  <si>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</si>
  <si>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</si>
  <si>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</si>
  <si>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</si>
  <si>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</si>
  <si>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</si>
  <si>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</si>
  <si>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</si>
  <si>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</si>
  <si>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</si>
  <si>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</si>
  <si>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</si>
  <si>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</si>
  <si>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</si>
  <si>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</si>
  <si>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</si>
  <si>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</si>
  <si>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</si>
  <si>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</si>
  <si>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</si>
  <si>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</si>
  <si>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</si>
  <si>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</si>
  <si>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</si>
  <si>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</si>
  <si>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</si>
  <si>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</si>
  <si>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</si>
  <si>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</si>
  <si>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</si>
  <si>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</si>
  <si>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</si>
  <si>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</si>
  <si>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</si>
  <si>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</si>
  <si>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</si>
  <si>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</si>
  <si>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</si>
  <si>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</si>
  <si>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</si>
  <si>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</si>
  <si>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</si>
  <si>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</si>
  <si>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</si>
  <si>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</si>
  <si>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</si>
  <si>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</si>
  <si>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</si>
  <si>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</si>
  <si>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</si>
  <si>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</si>
  <si>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</si>
  <si>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</si>
  <si>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</si>
  <si>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</si>
  <si>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</si>
  <si>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</si>
  <si>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</si>
  <si>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</si>
  <si>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</si>
  <si>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</si>
  <si>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</si>
  <si>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</si>
  <si>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</si>
  <si>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</si>
  <si>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</si>
  <si>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</si>
  <si>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</si>
  <si>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</si>
  <si>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</si>
  <si>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</si>
  <si>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</si>
  <si>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</si>
  <si>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</si>
  <si>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</si>
  <si>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</si>
  <si>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</si>
  <si>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</si>
  <si>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</si>
  <si>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</si>
  <si>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</si>
  <si>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</si>
  <si>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</si>
  <si>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</si>
  <si>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</si>
  <si>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</si>
  <si>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</si>
  <si>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</si>
  <si>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</si>
  <si>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</si>
  <si>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</si>
  <si>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</si>
  <si>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</si>
  <si>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</si>
  <si>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</si>
  <si>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</si>
  <si>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</si>
  <si>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</si>
  <si>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</si>
  <si>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</si>
  <si>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</si>
  <si>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</si>
  <si>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</si>
  <si>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</si>
  <si>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</si>
  <si>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</si>
  <si>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</si>
  <si>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</si>
  <si>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</si>
  <si>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</si>
  <si>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</si>
  <si>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</si>
  <si>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</si>
  <si>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</si>
  <si>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</si>
  <si>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</si>
  <si>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</si>
  <si>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</si>
  <si>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</si>
  <si>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</si>
  <si>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</si>
  <si>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</si>
  <si>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</si>
  <si>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</si>
  <si>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</si>
  <si>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</si>
  <si>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</si>
  <si>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</si>
  <si>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</si>
  <si>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</si>
  <si>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</si>
  <si>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</si>
  <si>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</si>
  <si>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</si>
  <si>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</si>
  <si>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</si>
  <si>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</si>
  <si>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</si>
  <si>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</si>
  <si>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</si>
  <si>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</si>
  <si>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</si>
  <si>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</si>
  <si>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</si>
  <si>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</si>
  <si>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</si>
  <si>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</si>
  <si>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</si>
  <si>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</si>
  <si>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</si>
  <si>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</si>
  <si>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</si>
  <si>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</si>
  <si>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</si>
  <si>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</si>
  <si>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</si>
  <si>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</si>
  <si>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</si>
  <si>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</si>
  <si>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</si>
  <si>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</si>
  <si>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</si>
  <si>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</si>
  <si>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</si>
  <si>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</si>
  <si>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</si>
  <si>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</si>
  <si>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</si>
  <si>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</si>
  <si>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</si>
  <si>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</si>
  <si>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</si>
  <si>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</si>
  <si>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</si>
  <si>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</si>
  <si>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</si>
  <si>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</si>
  <si>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</si>
  <si>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</si>
  <si>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</si>
  <si>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</si>
  <si>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</si>
  <si>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</si>
  <si>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</si>
  <si>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</si>
  <si>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</si>
  <si>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</si>
  <si>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</si>
  <si>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</si>
  <si>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</si>
  <si>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</si>
  <si>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</si>
  <si>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</si>
  <si>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</si>
  <si>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</si>
  <si>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</si>
  <si>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</si>
  <si>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</si>
  <si>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</si>
  <si>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</si>
  <si>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</si>
  <si>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</si>
  <si>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</si>
  <si>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</si>
  <si>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</si>
  <si>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</si>
  <si>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</si>
  <si>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</si>
  <si>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</si>
  <si>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</si>
  <si>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</si>
  <si>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</si>
  <si>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</si>
  <si>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</si>
  <si>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</si>
  <si>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</si>
  <si>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</si>
  <si>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</si>
  <si>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</si>
  <si>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</si>
  <si>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</si>
  <si>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</si>
  <si>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</si>
  <si>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</si>
  <si>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</si>
  <si>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</si>
  <si>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</si>
  <si>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</si>
  <si>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</si>
  <si>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</si>
  <si>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</si>
  <si>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</si>
  <si>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</si>
  <si>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</si>
  <si>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</si>
  <si>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</si>
  <si>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</si>
  <si>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</si>
  <si>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</si>
  <si>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</si>
  <si>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</si>
  <si>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</si>
  <si>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</si>
  <si>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</si>
  <si>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</si>
  <si>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</si>
  <si>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</si>
  <si>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</si>
  <si>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</si>
  <si>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</si>
  <si>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</si>
  <si>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</si>
  <si>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</si>
  <si>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</si>
  <si>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</si>
  <si>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</si>
  <si>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</si>
  <si>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</si>
  <si>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</si>
  <si>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</si>
  <si>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</si>
  <si>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</si>
  <si>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</si>
  <si>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</si>
  <si>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</si>
  <si>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</si>
  <si>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</si>
  <si>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</si>
  <si>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</si>
  <si>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</si>
  <si>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</si>
  <si>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</si>
  <si>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</si>
  <si>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</si>
  <si>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</si>
  <si>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</si>
  <si>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</si>
  <si>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</si>
  <si>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</si>
  <si>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</si>
  <si>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</si>
  <si>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</si>
  <si>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</si>
  <si>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</si>
  <si>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</si>
  <si>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</si>
  <si>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</si>
  <si>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</si>
  <si>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</si>
  <si>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</si>
  <si>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</si>
  <si>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</si>
  <si>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</si>
  <si>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</si>
  <si>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</si>
  <si>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</si>
  <si>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</si>
  <si>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</si>
  <si>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</si>
  <si>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</si>
  <si>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</si>
  <si>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</si>
  <si>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</si>
  <si>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</si>
  <si>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</si>
  <si>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</si>
  <si>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</si>
  <si>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</si>
  <si>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</si>
  <si>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</si>
  <si>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</si>
  <si>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</si>
  <si>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</si>
  <si>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</si>
  <si>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</si>
  <si>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</si>
  <si>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</si>
  <si>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</si>
  <si>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</si>
  <si>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</si>
  <si>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</si>
  <si>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</si>
  <si>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</si>
  <si>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</si>
  <si>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</si>
  <si>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</si>
  <si>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</si>
  <si>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</si>
  <si>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</si>
  <si>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</si>
  <si>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</si>
  <si>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</si>
  <si>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</si>
  <si>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</si>
  <si>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</si>
  <si>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</si>
  <si>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</si>
  <si>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</si>
  <si>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</si>
  <si>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</si>
  <si>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</si>
  <si>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</si>
  <si>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</si>
  <si>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</si>
  <si>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</si>
  <si>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</si>
  <si>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</si>
  <si>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</si>
  <si>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</si>
  <si>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</si>
  <si>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</si>
  <si>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</si>
  <si>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</si>
  <si>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</si>
  <si>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</si>
  <si>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</si>
  <si>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</si>
  <si>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</si>
  <si>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</si>
  <si>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</si>
  <si>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</si>
  <si>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</si>
  <si>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</si>
  <si>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</si>
  <si>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</si>
  <si>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</si>
  <si>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</si>
  <si>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</si>
  <si>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</si>
  <si>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</si>
  <si>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</si>
  <si>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</si>
  <si>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</si>
  <si>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</si>
  <si>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</si>
  <si>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</si>
  <si>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</si>
  <si>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</si>
  <si>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</si>
  <si>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</si>
  <si>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</si>
  <si>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</si>
  <si>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</si>
  <si>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</si>
  <si>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</si>
  <si>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</si>
  <si>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</si>
  <si>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</si>
  <si>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</si>
  <si>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</si>
  <si>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</si>
  <si>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</si>
  <si>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</si>
  <si>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</si>
  <si>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</si>
  <si>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</si>
  <si>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</si>
  <si>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</si>
  <si>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</si>
  <si>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</si>
  <si>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</si>
  <si>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</si>
  <si>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</si>
  <si>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</si>
  <si>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</si>
  <si>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</si>
  <si>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</si>
  <si>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</si>
  <si>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</si>
  <si>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</si>
  <si>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</si>
  <si>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</si>
  <si>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</si>
  <si>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</si>
  <si>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</si>
  <si>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</si>
  <si>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</si>
  <si>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</si>
  <si>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</si>
  <si>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</si>
  <si>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</si>
  <si>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</si>
  <si>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</si>
  <si>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</si>
  <si>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</si>
  <si>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</si>
  <si>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</si>
  <si>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</si>
  <si>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</si>
  <si>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</si>
  <si>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</si>
  <si>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</si>
  <si>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</si>
  <si>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</si>
  <si>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</si>
  <si>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</si>
  <si>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</si>
  <si>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</si>
  <si>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</si>
  <si>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</si>
  <si>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</si>
  <si>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</si>
  <si>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</si>
  <si>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</si>
  <si>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</si>
  <si>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</si>
  <si>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</si>
  <si>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</si>
  <si>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</si>
  <si>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</si>
  <si>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</si>
  <si>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</si>
  <si>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</si>
  <si>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</si>
  <si>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</si>
  <si>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</si>
  <si>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</si>
  <si>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</si>
  <si>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</si>
  <si>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</si>
  <si>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</si>
  <si>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</si>
  <si>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</si>
  <si>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</si>
  <si>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</si>
  <si>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</si>
  <si>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</si>
  <si>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</si>
  <si>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</si>
  <si>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</si>
  <si>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</si>
  <si>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</si>
  <si>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</si>
  <si>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</si>
  <si>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</si>
  <si>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</si>
  <si>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</si>
  <si>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</si>
  <si>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</si>
  <si>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</si>
  <si>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</si>
  <si>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</si>
  <si>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</si>
  <si>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</si>
  <si>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</si>
  <si>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</si>
  <si>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</si>
  <si>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</si>
  <si>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</si>
  <si>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</si>
  <si>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</si>
  <si>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</si>
  <si>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</si>
  <si>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</si>
  <si>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</si>
  <si>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</si>
  <si>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</si>
  <si>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</si>
  <si>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</si>
  <si>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</si>
  <si>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</si>
  <si>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</si>
  <si>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</si>
  <si>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</si>
  <si>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</si>
  <si>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</si>
  <si>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</si>
  <si>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</si>
  <si>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</si>
  <si>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</si>
  <si>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</si>
  <si>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</si>
  <si>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</si>
  <si>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</si>
  <si>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</si>
  <si>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</si>
  <si>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</si>
  <si>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</si>
  <si>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</si>
  <si>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</si>
  <si>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</si>
  <si>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</si>
  <si>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</si>
  <si>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</si>
  <si>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</si>
  <si>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</si>
  <si>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</si>
  <si>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</si>
  <si>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</si>
  <si>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</si>
  <si>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</si>
  <si>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</si>
  <si>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</si>
  <si>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</si>
  <si>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</si>
  <si>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</si>
  <si>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</si>
  <si>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</si>
  <si>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</si>
  <si>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</si>
  <si>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</si>
  <si>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</si>
  <si>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</si>
  <si>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</si>
  <si>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</si>
  <si>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</si>
  <si>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</si>
  <si>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</si>
  <si>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</si>
  <si>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</si>
  <si>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</si>
  <si>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</si>
  <si>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</si>
  <si>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</si>
  <si>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</si>
  <si>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</si>
  <si>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</si>
  <si>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</si>
  <si>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</si>
  <si>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</si>
  <si>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</si>
  <si>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</si>
  <si>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</si>
  <si>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</si>
  <si>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</si>
  <si>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</si>
  <si>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</si>
  <si>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</si>
  <si>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</si>
  <si>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</si>
  <si>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</si>
  <si>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</si>
  <si>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</si>
  <si>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</si>
  <si>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</si>
  <si>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</si>
  <si>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</si>
  <si>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</si>
  <si>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</si>
  <si>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</si>
  <si>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</si>
  <si>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</si>
  <si>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</si>
  <si>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</si>
  <si>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</si>
  <si>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</si>
  <si>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</si>
  <si>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</si>
  <si>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</si>
  <si>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</si>
  <si>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</si>
  <si>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</si>
  <si>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</si>
  <si>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</si>
  <si>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</si>
  <si>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</si>
  <si>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</si>
  <si>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</si>
  <si>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</si>
  <si>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</si>
  <si>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</si>
  <si>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</si>
  <si>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</si>
  <si>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</si>
  <si>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</si>
  <si>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</si>
  <si>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</si>
  <si>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</si>
  <si>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</si>
  <si>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</si>
  <si>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</si>
  <si>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</si>
  <si>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</si>
  <si>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</si>
  <si>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</si>
  <si>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</si>
  <si>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</si>
  <si>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</si>
  <si>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</si>
  <si>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</si>
  <si>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</si>
  <si>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</si>
  <si>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</si>
  <si>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</si>
  <si>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</si>
  <si>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</si>
  <si>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</si>
  <si>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</si>
  <si>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</si>
  <si>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</si>
  <si>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</si>
  <si>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</si>
  <si>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</si>
  <si>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</si>
  <si>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</si>
  <si>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</si>
  <si>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</si>
  <si>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</si>
  <si>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</si>
  <si>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</si>
  <si>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</si>
  <si>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</si>
  <si>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</si>
  <si>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</si>
  <si>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</si>
  <si>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</si>
  <si>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</si>
  <si>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</si>
  <si>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</si>
  <si>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</si>
  <si>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</si>
  <si>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</si>
  <si>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</si>
  <si>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</si>
  <si>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</si>
  <si>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</si>
  <si>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</si>
  <si>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</si>
  <si>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</si>
  <si>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</si>
  <si>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</si>
  <si>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</si>
  <si>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</si>
  <si>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</si>
  <si>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</si>
  <si>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</si>
  <si>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</si>
  <si>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</si>
  <si>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</si>
  <si>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</si>
  <si>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</si>
  <si>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</si>
  <si>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</si>
  <si>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</si>
  <si>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</si>
  <si>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</si>
  <si>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</si>
  <si>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</si>
  <si>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</si>
  <si>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</si>
  <si>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</si>
  <si>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</si>
  <si>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</si>
  <si>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</si>
  <si>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</si>
  <si>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</si>
  <si>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</si>
  <si>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</si>
  <si>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</si>
  <si>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</si>
  <si>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</si>
  <si>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</si>
  <si>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</si>
  <si>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</si>
  <si>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</si>
  <si>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</si>
  <si>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</si>
  <si>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</si>
  <si>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</si>
  <si>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</si>
  <si>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</si>
  <si>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</si>
  <si>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</si>
  <si>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</si>
  <si>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</si>
  <si>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</si>
  <si>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</si>
  <si>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</si>
  <si>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</si>
  <si>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</si>
  <si>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</si>
  <si>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</si>
  <si>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</si>
  <si>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</si>
  <si>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</si>
  <si>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</si>
  <si>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</si>
  <si>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</si>
  <si>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</si>
  <si>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</si>
  <si>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</si>
  <si>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</si>
  <si>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</si>
  <si>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</si>
  <si>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</si>
  <si>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</si>
  <si>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</si>
  <si>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</si>
  <si>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</si>
  <si>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</si>
  <si>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</si>
  <si>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</si>
  <si>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</si>
  <si>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</si>
  <si>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</si>
  <si>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</si>
  <si>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</si>
  <si>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</si>
  <si>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</si>
  <si>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</si>
  <si>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</si>
  <si>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</si>
  <si>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</si>
  <si>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</si>
  <si>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</si>
  <si>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</si>
  <si>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</si>
  <si>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</si>
  <si>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</si>
  <si>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</si>
  <si>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</si>
  <si>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</si>
  <si>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</si>
  <si>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</si>
  <si>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</si>
  <si>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</si>
  <si>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</si>
  <si>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</si>
  <si>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</si>
  <si>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</si>
  <si>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</si>
  <si>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</si>
  <si>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</si>
  <si>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</si>
  <si>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</si>
  <si>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</si>
  <si>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</si>
  <si>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</si>
  <si>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</si>
  <si>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</si>
  <si>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</si>
  <si>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</si>
  <si>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</si>
  <si>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</si>
  <si>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</si>
  <si>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</si>
  <si>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</si>
  <si>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</si>
  <si>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</si>
  <si>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</si>
  <si>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</si>
  <si>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</si>
  <si>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</si>
  <si>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</si>
  <si>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</si>
  <si>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</si>
  <si>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</si>
  <si>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</si>
  <si>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</si>
  <si>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</si>
  <si>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</si>
  <si>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</si>
  <si>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</si>
  <si>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</si>
  <si>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</si>
  <si>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</si>
  <si>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</si>
  <si>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</si>
  <si>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</si>
  <si>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</si>
  <si>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</si>
  <si>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</si>
  <si>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</si>
  <si>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</si>
  <si>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</si>
  <si>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</si>
  <si>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</si>
  <si>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</si>
  <si>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</si>
  <si>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</si>
  <si>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</si>
  <si>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</si>
  <si>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</si>
  <si>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</si>
  <si>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</si>
  <si>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</si>
  <si>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</si>
  <si>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</si>
  <si>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</si>
  <si>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</si>
  <si>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</si>
  <si>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</si>
  <si>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</si>
  <si>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</si>
  <si>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</si>
  <si>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</si>
  <si>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</si>
  <si>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</si>
  <si>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</si>
  <si>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</si>
  <si>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</si>
  <si>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</si>
  <si>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</si>
  <si>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</si>
  <si>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</si>
  <si>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</si>
  <si>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</si>
  <si>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</si>
  <si>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</si>
  <si>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</si>
  <si>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</si>
  <si>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</si>
  <si>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</si>
  <si>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</si>
  <si>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</si>
  <si>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</si>
  <si>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</si>
  <si>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</si>
  <si>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</si>
  <si>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</si>
  <si>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</si>
  <si>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</si>
  <si>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</si>
  <si>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</si>
  <si>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</si>
  <si>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</si>
  <si>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</si>
  <si>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</si>
  <si>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</si>
  <si>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</si>
  <si>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</si>
  <si>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</si>
  <si>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</si>
  <si>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</si>
  <si>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</si>
  <si>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</si>
  <si>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</si>
  <si>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</si>
  <si>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</si>
  <si>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</si>
  <si>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</si>
  <si>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</si>
  <si>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</si>
  <si>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</si>
  <si>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</si>
  <si>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</si>
  <si>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</si>
  <si>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</si>
  <si>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</si>
  <si>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</si>
  <si>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</si>
  <si>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</si>
  <si>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</si>
  <si>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</si>
  <si>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</si>
  <si>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</si>
  <si>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</si>
  <si>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</si>
  <si>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</si>
  <si>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</si>
  <si>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</si>
  <si>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</si>
  <si>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</si>
  <si>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</si>
  <si>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</si>
  <si>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</si>
  <si>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</si>
  <si>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</si>
  <si>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</si>
  <si>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</si>
  <si>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</si>
  <si>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</si>
  <si>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</si>
  <si>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</si>
  <si>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</si>
  <si>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</si>
  <si>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</si>
  <si>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</si>
  <si>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</si>
  <si>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</si>
  <si>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</si>
  <si>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</si>
  <si>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</si>
  <si>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</si>
  <si>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</si>
  <si>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</si>
  <si>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</si>
  <si>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</si>
  <si>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</si>
  <si>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</si>
  <si>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</si>
  <si>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</si>
  <si>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</si>
  <si>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</si>
  <si>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</si>
  <si>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</si>
  <si>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</si>
  <si>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</si>
  <si>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</si>
  <si>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</si>
  <si>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</si>
  <si>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</si>
  <si>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</si>
  <si>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</si>
  <si>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</si>
  <si>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</si>
  <si>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</si>
  <si>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</si>
  <si>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</si>
  <si>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</si>
  <si>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</si>
  <si>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</si>
  <si>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</si>
  <si>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</si>
  <si>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</si>
  <si>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</si>
  <si>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</si>
  <si>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</si>
  <si>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</si>
  <si>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</si>
  <si>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</si>
  <si>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</si>
  <si>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</si>
  <si>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</si>
  <si>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</si>
  <si>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</si>
  <si>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</si>
  <si>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</si>
  <si>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</si>
  <si>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</si>
  <si>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</si>
  <si>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</si>
  <si>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</si>
  <si>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</si>
  <si>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</si>
  <si>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</si>
  <si>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</si>
  <si>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</si>
  <si>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</si>
  <si>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</si>
  <si>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</si>
  <si>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</si>
  <si>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</si>
  <si>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</si>
  <si>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</si>
  <si>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</si>
  <si>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</si>
  <si>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</si>
  <si>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</si>
  <si>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</si>
  <si>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</si>
  <si>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</si>
  <si>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</si>
  <si>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</si>
  <si>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</si>
  <si>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</si>
  <si>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</si>
  <si>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</si>
  <si>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</si>
  <si>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</si>
  <si>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</si>
  <si>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</si>
  <si>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</si>
  <si>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</si>
  <si>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</si>
  <si>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</si>
  <si>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</si>
  <si>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</si>
  <si>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</si>
  <si>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</si>
  <si>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</si>
  <si>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</si>
  <si>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</si>
  <si>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</si>
  <si>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</si>
  <si>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</si>
  <si>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</si>
  <si>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</si>
  <si>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</si>
  <si>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</si>
  <si>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</si>
  <si>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</si>
  <si>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</si>
  <si>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</si>
  <si>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</si>
  <si>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</si>
  <si>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</si>
  <si>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</si>
  <si>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</si>
  <si>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</si>
  <si>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</si>
  <si>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</si>
  <si>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</si>
  <si>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</si>
  <si>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</si>
  <si>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</si>
  <si>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</si>
  <si>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</si>
  <si>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</si>
  <si>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</si>
  <si>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</si>
  <si>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</si>
  <si>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</si>
  <si>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</si>
  <si>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</si>
  <si>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</si>
  <si>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</si>
  <si>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</si>
  <si>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</si>
  <si>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</si>
  <si>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</si>
  <si>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</si>
  <si>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</si>
  <si>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</si>
  <si>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</si>
  <si>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</si>
  <si>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</si>
  <si>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</si>
  <si>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</si>
  <si>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</si>
  <si>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</si>
  <si>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</si>
  <si>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</si>
  <si>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</si>
  <si>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</si>
  <si>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</si>
  <si>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</si>
  <si>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</si>
  <si>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</si>
  <si>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</si>
  <si>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</si>
  <si>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</si>
  <si>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</si>
  <si>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</si>
  <si>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</si>
  <si>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</si>
  <si>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</si>
  <si>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</si>
  <si>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</si>
  <si>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</si>
  <si>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</si>
  <si>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</si>
  <si>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</si>
  <si>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</si>
  <si>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</si>
  <si>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</si>
  <si>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</si>
  <si>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</si>
  <si>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</si>
  <si>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</si>
  <si>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</si>
  <si>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</si>
  <si>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</si>
  <si>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</si>
  <si>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</si>
  <si>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</si>
  <si>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</si>
  <si>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</si>
  <si>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</si>
  <si>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</si>
  <si>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</si>
  <si>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</si>
  <si>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</si>
  <si>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</si>
  <si>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</si>
  <si>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</si>
  <si>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</si>
  <si>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</si>
  <si>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</si>
  <si>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</si>
  <si>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</si>
  <si>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</si>
  <si>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</si>
  <si>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</si>
  <si>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</si>
  <si>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</si>
  <si>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</si>
  <si>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</si>
  <si>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</si>
  <si>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</si>
  <si>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</si>
  <si>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</si>
  <si>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</si>
  <si>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</si>
  <si>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</si>
  <si>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</si>
  <si>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</si>
  <si>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</si>
  <si>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</si>
  <si>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</si>
  <si>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</si>
  <si>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</si>
  <si>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</si>
  <si>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</si>
  <si>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</si>
  <si>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</si>
  <si>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</si>
  <si>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</si>
  <si>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</si>
  <si>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</si>
  <si>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</si>
  <si>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</si>
  <si>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</si>
  <si>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</si>
  <si>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</si>
  <si>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</si>
  <si>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</si>
  <si>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</si>
  <si>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</si>
  <si>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</si>
  <si>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</si>
  <si>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</si>
  <si>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</si>
  <si>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</si>
  <si>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</si>
  <si>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</si>
  <si>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</si>
  <si>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</si>
  <si>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</si>
  <si>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</si>
  <si>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</si>
  <si>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</si>
  <si>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</si>
  <si>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</si>
  <si>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</si>
  <si>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</si>
  <si>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</si>
  <si>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</si>
  <si>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</si>
  <si>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</si>
  <si>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</si>
  <si>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</si>
  <si>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</si>
  <si>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</si>
  <si>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</si>
  <si>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</si>
  <si>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</si>
  <si>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</si>
  <si>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</si>
  <si>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</si>
  <si>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</si>
  <si>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</si>
  <si>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</si>
  <si>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</si>
  <si>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</si>
  <si>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</si>
  <si>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</si>
  <si>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</si>
  <si>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</si>
  <si>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</si>
  <si>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</si>
  <si>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</si>
  <si>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</si>
  <si>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</si>
  <si>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</si>
  <si>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</si>
  <si>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</si>
  <si>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</si>
  <si>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</si>
  <si>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</si>
  <si>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</si>
  <si>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</si>
  <si>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</si>
  <si>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</si>
  <si>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</si>
  <si>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</si>
  <si>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</si>
  <si>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</si>
  <si>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</si>
  <si>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</si>
  <si>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</si>
  <si>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</si>
  <si>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</si>
  <si>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</si>
  <si>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</si>
  <si>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</si>
  <si>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</si>
  <si>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</si>
  <si>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</si>
  <si>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</si>
  <si>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</si>
  <si>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</si>
  <si>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</si>
  <si>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</si>
  <si>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</si>
  <si>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</si>
  <si>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</si>
  <si>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</si>
  <si>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</si>
  <si>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</si>
  <si>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</si>
  <si>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</si>
  <si>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</si>
  <si>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</si>
  <si>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</si>
  <si>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</si>
  <si>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</si>
  <si>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</si>
  <si>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</si>
  <si>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</si>
  <si>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</si>
  <si>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</si>
  <si>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</si>
  <si>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</si>
  <si>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</si>
  <si>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</si>
  <si>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</si>
  <si>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</si>
  <si>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</si>
  <si>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</si>
  <si>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</si>
  <si>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</si>
  <si>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</si>
  <si>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</si>
  <si>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</si>
  <si>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</si>
  <si>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</si>
  <si>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</si>
  <si>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</si>
  <si>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</si>
  <si>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</si>
  <si>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</si>
  <si>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</si>
  <si>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</si>
  <si>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</si>
  <si>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</si>
  <si>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</si>
  <si>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</si>
  <si>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</si>
  <si>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</si>
  <si>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</si>
  <si>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</si>
  <si>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</si>
  <si>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</si>
  <si>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</si>
  <si>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</si>
  <si>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</si>
  <si>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</si>
  <si>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</si>
  <si>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</si>
  <si>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</si>
  <si>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</si>
  <si>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</si>
  <si>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</si>
  <si>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</si>
  <si>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</si>
  <si>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</si>
  <si>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</si>
  <si>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</si>
  <si>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</si>
  <si>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</si>
  <si>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</si>
  <si>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</si>
  <si>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</si>
  <si>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</si>
  <si>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</si>
  <si>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</si>
  <si>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</si>
  <si>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</si>
  <si>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</si>
  <si>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</si>
  <si>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</si>
  <si>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</si>
  <si>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</si>
  <si>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</si>
  <si>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</si>
  <si>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</si>
  <si>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</si>
  <si>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</si>
  <si>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</si>
  <si>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</si>
  <si>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</si>
  <si>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</si>
  <si>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</si>
  <si>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</si>
  <si>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</si>
  <si>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</si>
  <si>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</si>
  <si>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</si>
  <si>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</si>
  <si>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</si>
  <si>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</si>
  <si>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</si>
  <si>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</si>
  <si>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</si>
  <si>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</si>
  <si>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</si>
  <si>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</si>
  <si>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</si>
  <si>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</si>
  <si>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</si>
  <si>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</si>
  <si>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</si>
  <si>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</si>
  <si>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</si>
  <si>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</si>
  <si>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</si>
  <si>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</si>
  <si>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</si>
  <si>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</si>
  <si>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</si>
  <si>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</si>
  <si>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</si>
  <si>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</si>
  <si>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</si>
  <si>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</si>
  <si>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</si>
  <si>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</si>
  <si>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</si>
  <si>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</si>
  <si>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</si>
  <si>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</si>
  <si>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</si>
  <si>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</si>
  <si>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</si>
  <si>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</si>
  <si>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</si>
  <si>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</si>
  <si>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</si>
  <si>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</si>
  <si>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</si>
  <si>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</si>
  <si>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</si>
  <si>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</si>
  <si>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</si>
  <si>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</si>
  <si>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</si>
  <si>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</si>
  <si>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</si>
  <si>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</si>
  <si>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</si>
  <si>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</si>
  <si>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</si>
  <si>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</si>
  <si>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</si>
  <si>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</si>
  <si>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</si>
  <si>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</si>
  <si>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</si>
  <si>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</si>
  <si>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</si>
  <si>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</si>
  <si>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</si>
  <si>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</si>
  <si>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</si>
  <si>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</si>
  <si>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</si>
  <si>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</si>
  <si>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</si>
  <si>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</si>
  <si>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</si>
  <si>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</si>
  <si>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</si>
  <si>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</si>
  <si>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</si>
  <si>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</si>
  <si>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</si>
  <si>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</si>
  <si>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</si>
  <si>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</si>
  <si>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</si>
  <si>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</si>
  <si>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</si>
  <si>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</si>
  <si>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</si>
  <si>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</si>
  <si>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</si>
  <si>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</si>
  <si>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</si>
  <si>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</si>
  <si>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</si>
  <si>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</si>
  <si>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</si>
  <si>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</si>
  <si>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</si>
  <si>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</si>
  <si>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</si>
  <si>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</si>
  <si>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</si>
  <si>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</si>
  <si>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</si>
  <si>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</si>
  <si>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</si>
  <si>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</si>
  <si>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</si>
  <si>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</si>
  <si>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</si>
  <si>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</si>
  <si>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</si>
  <si>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</si>
  <si>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</si>
  <si>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</si>
  <si>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</si>
  <si>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</si>
  <si>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</si>
  <si>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</si>
  <si>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</si>
  <si>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</si>
  <si>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</si>
  <si>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</si>
  <si>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</si>
  <si>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</si>
  <si>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</si>
  <si>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</si>
  <si>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</si>
  <si>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</si>
  <si>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</si>
  <si>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</si>
  <si>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</si>
  <si>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</si>
  <si>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</si>
  <si>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</si>
  <si>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</si>
  <si>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</si>
  <si>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</si>
  <si>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</si>
  <si>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</si>
  <si>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</si>
  <si>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</si>
  <si>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</si>
  <si>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</si>
  <si>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</si>
  <si>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</si>
  <si>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</si>
  <si>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</si>
  <si>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</si>
  <si>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</si>
  <si>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</si>
  <si>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</si>
  <si>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</si>
  <si>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</si>
  <si>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</si>
  <si>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</si>
  <si>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</si>
  <si>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</si>
  <si>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</si>
  <si>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</si>
  <si>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</si>
  <si>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</si>
  <si>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</si>
  <si>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</si>
  <si>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</si>
  <si>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</si>
  <si>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</si>
  <si>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</si>
  <si>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</si>
  <si>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</si>
  <si>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</si>
  <si>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</si>
  <si>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</si>
  <si>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</si>
  <si>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</si>
  <si>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</si>
  <si>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</si>
  <si>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</si>
  <si>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</si>
  <si>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</si>
  <si>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</si>
  <si>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</si>
  <si>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</si>
  <si>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</si>
  <si>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</si>
  <si>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</si>
  <si>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</si>
  <si>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</si>
  <si>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</si>
  <si>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</si>
  <si>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</si>
  <si>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</si>
  <si>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</si>
  <si>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</si>
  <si>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</si>
  <si>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</si>
  <si>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</si>
  <si>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</si>
  <si>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</si>
  <si>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</si>
  <si>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</si>
  <si>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</si>
  <si>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</si>
  <si>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</si>
  <si>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</si>
  <si>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</si>
  <si>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</si>
  <si>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</si>
  <si>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</si>
  <si>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</si>
  <si>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</si>
  <si>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</si>
  <si>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</si>
  <si>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</si>
  <si>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</si>
  <si>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</si>
  <si>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</si>
  <si>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</si>
  <si>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</si>
  <si>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</si>
  <si>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</si>
  <si>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</si>
  <si>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</si>
  <si>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</si>
  <si>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</si>
  <si>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</si>
  <si>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</si>
  <si>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</si>
  <si>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</si>
  <si>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</si>
  <si>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</si>
  <si>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</si>
  <si>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</si>
  <si>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</si>
  <si>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</si>
  <si>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</si>
  <si>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</si>
  <si>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</si>
  <si>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</si>
  <si>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</si>
  <si>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</si>
  <si>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</si>
  <si>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</si>
  <si>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</si>
  <si>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</si>
  <si>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</si>
  <si>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</si>
  <si>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</si>
  <si>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</si>
  <si>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</si>
  <si>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</si>
  <si>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</si>
  <si>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</si>
  <si>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</si>
  <si>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</si>
  <si>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</si>
  <si>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</si>
  <si>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</si>
  <si>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</si>
  <si>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</si>
  <si>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</si>
  <si>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</si>
  <si>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</si>
  <si>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</si>
  <si>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</si>
  <si>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</si>
  <si>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</si>
  <si>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</si>
  <si>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</si>
  <si>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</si>
  <si>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</si>
  <si>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</si>
  <si>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</si>
  <si>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</si>
  <si>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</si>
  <si>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</si>
  <si>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</si>
  <si>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</si>
  <si>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</si>
  <si>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</si>
  <si>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</si>
  <si>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</si>
  <si>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</si>
  <si>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</si>
  <si>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</si>
  <si>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</si>
  <si>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</si>
  <si>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</si>
  <si>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</si>
  <si>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</si>
  <si>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</si>
  <si>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</si>
  <si>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</si>
  <si>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</si>
  <si>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</si>
  <si>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</si>
  <si>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</si>
  <si>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</si>
  <si>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</si>
  <si>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</si>
  <si>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</si>
  <si>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</si>
  <si>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</si>
  <si>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</si>
  <si>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</si>
  <si>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</si>
  <si>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</si>
  <si>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</si>
  <si>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</si>
  <si>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</si>
  <si>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</si>
  <si>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</si>
  <si>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</si>
  <si>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</si>
  <si>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</si>
  <si>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</si>
  <si>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</si>
  <si>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</si>
  <si>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</si>
  <si>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</si>
  <si>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</si>
  <si>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</si>
  <si>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</si>
  <si>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</si>
  <si>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</si>
  <si>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</si>
  <si>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</si>
  <si>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</si>
  <si>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</si>
  <si>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</si>
  <si>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</si>
  <si>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</si>
  <si>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</si>
  <si>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</si>
  <si>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</si>
  <si>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</si>
  <si>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</si>
  <si>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</si>
  <si>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</si>
  <si>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</si>
  <si>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</si>
  <si>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</si>
  <si>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</si>
  <si>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</si>
  <si>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</si>
  <si>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</si>
  <si>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</si>
  <si>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</si>
  <si>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</si>
  <si>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</si>
  <si>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</si>
  <si>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</si>
  <si>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</si>
  <si>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</si>
  <si>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</si>
  <si>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</si>
  <si>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</si>
  <si>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</si>
  <si>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</si>
  <si>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</si>
  <si>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</si>
  <si>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</si>
  <si>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</si>
  <si>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</si>
  <si>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</si>
  <si>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</si>
  <si>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</si>
  <si>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</si>
  <si>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</si>
  <si>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</si>
  <si>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</si>
  <si>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</si>
  <si>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</si>
  <si>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</si>
  <si>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</si>
  <si>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</si>
  <si>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</si>
  <si>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</si>
  <si>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</si>
  <si>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</si>
  <si>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</si>
  <si>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</si>
  <si>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</si>
  <si>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</si>
  <si>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</si>
  <si>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</si>
  <si>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</si>
  <si>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</si>
  <si>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</si>
  <si>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</si>
  <si>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</si>
  <si>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</si>
  <si>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</si>
  <si>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</si>
  <si>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</si>
  <si>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</si>
  <si>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</si>
  <si>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</si>
  <si>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</si>
  <si>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</si>
  <si>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</si>
  <si>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</si>
  <si>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</si>
  <si>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</si>
  <si>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</si>
  <si>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</si>
  <si>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</si>
  <si>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</si>
  <si>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</si>
  <si>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</si>
  <si>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</si>
  <si>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</si>
  <si>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</si>
  <si>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</si>
  <si>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</si>
  <si>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</si>
  <si>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</si>
  <si>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</si>
  <si>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</si>
  <si>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</si>
  <si>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</si>
  <si>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</si>
  <si>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</si>
  <si>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</si>
  <si>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</si>
  <si>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</si>
  <si>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</si>
  <si>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</si>
  <si>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</si>
  <si>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</si>
  <si>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</si>
  <si>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</si>
  <si>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</si>
  <si>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</si>
  <si>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</si>
  <si>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</si>
  <si>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</si>
  <si>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</si>
  <si>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</si>
  <si>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</si>
  <si>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</si>
  <si>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</si>
  <si>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</si>
  <si>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</si>
  <si>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</si>
  <si>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</si>
  <si>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</si>
  <si>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</si>
  <si>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</si>
  <si>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</si>
  <si>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</si>
  <si>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</si>
  <si>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</si>
  <si>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</si>
  <si>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</si>
  <si>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</si>
  <si>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</si>
  <si>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</si>
  <si>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</si>
  <si>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</si>
  <si>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</si>
  <si>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</si>
  <si>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</si>
  <si>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</si>
  <si>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</si>
  <si>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</si>
  <si>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</si>
  <si>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</si>
  <si>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</si>
  <si>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</si>
  <si>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</si>
  <si>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</si>
  <si>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</si>
  <si>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</si>
  <si>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</si>
  <si>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</si>
  <si>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</si>
  <si>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</si>
  <si>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</si>
  <si>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</si>
  <si>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</si>
  <si>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</si>
  <si>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</si>
  <si>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</si>
  <si>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</si>
  <si>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</si>
  <si>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</si>
  <si>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</si>
  <si>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</si>
  <si>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</si>
  <si>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</si>
  <si>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</si>
  <si>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</si>
  <si>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</si>
  <si>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</si>
  <si>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</si>
  <si>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</si>
  <si>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</si>
  <si>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</si>
  <si>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</si>
  <si>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</si>
  <si>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</si>
  <si>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</si>
  <si>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</si>
  <si>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</si>
  <si>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</si>
  <si>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</si>
  <si>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</si>
  <si>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</si>
  <si>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</si>
  <si>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</si>
  <si>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</si>
  <si>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</si>
  <si>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</si>
  <si>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</si>
  <si>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</si>
  <si>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</si>
  <si>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</si>
  <si>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</si>
  <si>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</si>
  <si>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</si>
  <si>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</si>
  <si>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</si>
  <si>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</si>
  <si>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</si>
  <si>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</si>
  <si>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</si>
  <si>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</si>
  <si>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</si>
  <si>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</si>
  <si>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</si>
  <si>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</si>
  <si>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</si>
  <si>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</si>
  <si>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</si>
  <si>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</si>
  <si>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</si>
  <si>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</si>
  <si>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</si>
  <si>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</si>
  <si>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</si>
  <si>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</si>
  <si>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</si>
  <si>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</si>
  <si>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</si>
  <si>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</si>
  <si>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</si>
  <si>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</si>
  <si>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</si>
  <si>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</si>
  <si>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</si>
  <si>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</si>
  <si>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</si>
  <si>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</si>
  <si>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</si>
  <si>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</si>
  <si>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</si>
  <si>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</si>
  <si>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</si>
  <si>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</si>
  <si>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</si>
  <si>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</si>
  <si>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</si>
  <si>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</si>
  <si>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</si>
  <si>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</si>
  <si>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</si>
  <si>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</si>
  <si>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</si>
  <si>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</si>
  <si>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</si>
  <si>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</si>
  <si>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</si>
  <si>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</si>
  <si>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</si>
  <si>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</si>
  <si>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</si>
  <si>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</si>
  <si>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</si>
  <si>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</si>
  <si>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</si>
  <si>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</si>
  <si>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</si>
  <si>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</si>
  <si>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</si>
  <si>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</si>
  <si>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</si>
  <si>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</si>
  <si>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</si>
  <si>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</si>
  <si>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</si>
  <si>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</si>
  <si>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</si>
  <si>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</si>
  <si>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</si>
  <si>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</si>
  <si>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</si>
  <si>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</si>
  <si>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</si>
  <si>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</si>
  <si>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</si>
  <si>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</si>
  <si>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</si>
  <si>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</si>
  <si>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</si>
  <si>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</si>
  <si>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</si>
  <si>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</si>
  <si>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</si>
  <si>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</si>
  <si>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</si>
  <si>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</si>
  <si>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</si>
  <si>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</si>
  <si>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</si>
  <si>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</si>
  <si>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</si>
  <si>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</si>
  <si>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</si>
  <si>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</si>
  <si>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</si>
  <si>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</si>
  <si>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</si>
  <si>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</si>
  <si>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</si>
  <si>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</si>
  <si>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</si>
  <si>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</si>
  <si>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</si>
  <si>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</si>
  <si>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</si>
  <si>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</si>
  <si>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</si>
  <si>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</si>
  <si>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</si>
  <si>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</si>
  <si>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</si>
  <si>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</si>
  <si>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</si>
  <si>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</si>
  <si>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</si>
  <si>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</si>
  <si>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</si>
  <si>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</si>
  <si>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</si>
  <si>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</si>
  <si>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</si>
  <si>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</si>
  <si>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</si>
  <si>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</si>
  <si>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</si>
  <si>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</si>
  <si>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</si>
  <si>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</si>
  <si>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</si>
  <si>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</si>
  <si>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</si>
  <si>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</si>
  <si>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</si>
  <si>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</si>
  <si>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</si>
  <si>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</si>
  <si>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</si>
  <si>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</si>
  <si>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</si>
  <si>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</si>
  <si>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</si>
  <si>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</si>
  <si>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</si>
  <si>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</si>
  <si>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</si>
  <si>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</si>
  <si>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</si>
  <si>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</si>
  <si>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</si>
  <si>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</si>
  <si>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</si>
  <si>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</si>
  <si>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</si>
  <si>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</si>
  <si>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</si>
  <si>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</si>
  <si>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</si>
  <si>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</si>
  <si>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</si>
  <si>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</si>
  <si>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</si>
  <si>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</si>
  <si>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</si>
  <si>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</si>
  <si>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</si>
  <si>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</si>
  <si>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</si>
  <si>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</si>
  <si>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</si>
  <si>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</si>
  <si>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</si>
  <si>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</si>
  <si>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</si>
  <si>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</si>
  <si>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</si>
  <si>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</si>
  <si>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</si>
  <si>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</si>
  <si>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</si>
  <si>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</si>
  <si>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</si>
  <si>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</si>
  <si>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</si>
  <si>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</si>
  <si>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</si>
  <si>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</si>
  <si>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</si>
  <si>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</si>
  <si>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</si>
  <si>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</si>
  <si>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</si>
  <si>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</si>
  <si>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</si>
  <si>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</si>
  <si>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</si>
  <si>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</si>
  <si>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</si>
  <si>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</si>
  <si>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</si>
  <si>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</si>
  <si>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</si>
  <si>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</si>
  <si>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</si>
  <si>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</si>
  <si>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</si>
  <si>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</si>
  <si>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</si>
  <si>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</si>
  <si>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</si>
  <si>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</si>
  <si>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</si>
  <si>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</si>
  <si>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</si>
  <si>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</si>
  <si>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</si>
  <si>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</si>
  <si>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</si>
  <si>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</si>
  <si>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</si>
  <si>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</si>
  <si>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</si>
  <si>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</si>
  <si>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</si>
  <si>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</si>
  <si>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</si>
  <si>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</si>
  <si>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</si>
  <si>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</si>
  <si>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</si>
  <si>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</si>
  <si>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</si>
  <si>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</si>
  <si>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</si>
  <si>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</si>
  <si>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</si>
  <si>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</si>
  <si>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</si>
  <si>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</si>
  <si>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</si>
  <si>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</si>
  <si>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</si>
  <si>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</si>
  <si>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</si>
  <si>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</si>
  <si>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</si>
  <si>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</si>
  <si>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</si>
  <si>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</si>
  <si>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</si>
  <si>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</si>
  <si>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</si>
  <si>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</si>
  <si>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</si>
  <si>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</si>
  <si>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</si>
  <si>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</si>
  <si>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</si>
  <si>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</si>
  <si>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</si>
  <si>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</si>
  <si>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</si>
  <si>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</si>
  <si>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</si>
  <si>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</si>
  <si>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</si>
  <si>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</si>
  <si>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</si>
  <si>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</si>
  <si>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</si>
  <si>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</si>
  <si>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</si>
  <si>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</si>
  <si>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</si>
  <si>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</si>
  <si>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</si>
  <si>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</si>
  <si>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</si>
  <si>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</si>
  <si>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</si>
  <si>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</si>
  <si>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</si>
  <si>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</si>
  <si>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</si>
  <si>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</si>
  <si>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</si>
  <si>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</si>
  <si>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</si>
  <si>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</si>
  <si>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</si>
  <si>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</si>
  <si>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</si>
  <si>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</si>
  <si>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</si>
  <si>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</si>
  <si>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</si>
  <si>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</si>
  <si>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</si>
  <si>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</si>
  <si>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</si>
  <si>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</si>
  <si>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</si>
  <si>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</si>
  <si>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</si>
  <si>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</si>
  <si>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</si>
  <si>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</si>
  <si>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</si>
  <si>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</si>
  <si>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</si>
  <si>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</si>
  <si>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</si>
  <si>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</si>
  <si>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</si>
  <si>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</si>
  <si>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</si>
  <si>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</si>
  <si>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</si>
  <si>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</si>
  <si>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</si>
  <si>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</si>
  <si>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</si>
  <si>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</si>
  <si>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</si>
  <si>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</si>
  <si>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</si>
  <si>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</si>
  <si>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</si>
  <si>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</si>
  <si>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</si>
  <si>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</si>
  <si>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</si>
  <si>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</si>
  <si>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</si>
  <si>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</si>
  <si>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</si>
  <si>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</si>
  <si>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</si>
  <si>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</si>
  <si>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</si>
  <si>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</si>
  <si>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</si>
  <si>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</si>
  <si>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</si>
  <si>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</si>
  <si>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</si>
  <si>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</si>
  <si>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</si>
  <si>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</si>
  <si>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</si>
  <si>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</si>
  <si>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</si>
  <si>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</si>
  <si>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</si>
  <si>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</si>
  <si>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</si>
  <si>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</si>
  <si>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</si>
  <si>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</si>
  <si>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</si>
  <si>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</si>
  <si>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</si>
  <si>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</si>
  <si>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</si>
  <si>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</si>
  <si>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</si>
  <si>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</si>
  <si>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</si>
  <si>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</si>
  <si>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</si>
  <si>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</si>
  <si>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</si>
  <si>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</si>
  <si>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</si>
  <si>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</si>
  <si>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</si>
  <si>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</si>
  <si>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</si>
  <si>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</si>
  <si>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</si>
  <si>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</si>
  <si>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</si>
  <si>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</si>
  <si>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</si>
  <si>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</si>
  <si>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</si>
  <si>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</si>
  <si>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</si>
  <si>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</si>
  <si>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</si>
  <si>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16 ноября 2021 г</t>
  </si>
  <si>
    <t>Хамидова</t>
  </si>
  <si>
    <t>Татьяна</t>
  </si>
  <si>
    <t>Абдулаевна</t>
  </si>
  <si>
    <t>Кияшко</t>
  </si>
  <si>
    <t>Кирилл</t>
  </si>
  <si>
    <t>Константинович</t>
  </si>
  <si>
    <t>Жданов</t>
  </si>
  <si>
    <t>Эдуард</t>
  </si>
  <si>
    <t>Алексеевич</t>
  </si>
  <si>
    <t>Бессонова</t>
  </si>
  <si>
    <t>Ангелина</t>
  </si>
  <si>
    <t>Игоревна</t>
  </si>
  <si>
    <t>Чекалкина</t>
  </si>
  <si>
    <t>Валерия</t>
  </si>
  <si>
    <t>Алферова</t>
  </si>
  <si>
    <t>Юлия</t>
  </si>
  <si>
    <t>Александровна</t>
  </si>
  <si>
    <t>Литвинова</t>
  </si>
  <si>
    <t>Екатерина</t>
  </si>
  <si>
    <t>Витальевна</t>
  </si>
  <si>
    <t>Шевченко</t>
  </si>
  <si>
    <t>Виталий</t>
  </si>
  <si>
    <t>Евгеньевич</t>
  </si>
  <si>
    <t>Абраменко</t>
  </si>
  <si>
    <t>Артем</t>
  </si>
  <si>
    <t>Владимирович</t>
  </si>
  <si>
    <t>Колесникова</t>
  </si>
  <si>
    <t>Алина</t>
  </si>
  <si>
    <t>Щитова</t>
  </si>
  <si>
    <t>Анастасия</t>
  </si>
  <si>
    <t>Владимировна</t>
  </si>
  <si>
    <t>Константин</t>
  </si>
  <si>
    <t>Невечерин</t>
  </si>
  <si>
    <t>Александрович</t>
  </si>
  <si>
    <t>Вилкова</t>
  </si>
  <si>
    <t>Лада</t>
  </si>
  <si>
    <t>Романовна</t>
  </si>
  <si>
    <t>Пунда</t>
  </si>
  <si>
    <t>Алексей</t>
  </si>
  <si>
    <t>Зозуля</t>
  </si>
  <si>
    <t>Елизавета</t>
  </si>
  <si>
    <t>Викторовна</t>
  </si>
  <si>
    <t>Лаптева</t>
  </si>
  <si>
    <t>Дмитриевна</t>
  </si>
  <si>
    <t>Басенко</t>
  </si>
  <si>
    <t>Сергеевна</t>
  </si>
  <si>
    <t>Сукиасян</t>
  </si>
  <si>
    <t>Роза</t>
  </si>
  <si>
    <t>Бениковна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</si>
</sst>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425/&#1075;&#1077;&#1086;&#1075;&#1088;&#1072;&#1092;&#1080;&#1103;-%2010%20&#1082;&#1083;&#1072;&#1089;&#10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59;&#1048;&#1054;&#1055;/&#1060;&#1086;&#1088;&#1084;&#1072;%203_&#1075;&#1077;&#1086;&#1075;&#1088;&#1072;&#1092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4;&#1086;&#1085;&#1089;&#1082;&#1072;&#1103;%20&#1057;&#1054;&#1064;/&#1092;&#1086;&#1088;&#1084;&#1072;%203%20&#1075;&#1077;&#1086;&#1075;&#1088;&#1072;&#1092;&#1080;&#1103;%20&#1052;&#1041;&#1054;&#1059;%20&#1044;&#1086;&#1085;&#1089;&#1082;&#1072;&#1103;%20&#1057;&#1054;&#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7;&#1072;&#1087;&#1086;&#1083;&#1086;&#1089;&#1085;&#1072;&#1103;%20&#1057;&#1054;&#1064;/&#1060;&#1086;&#1088;&#1084;&#1072;%203%20-%20&#1043;&#1077;&#1086;&#1075;&#1088;&#1072;&#1092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0;&#1086;&#1085;&#1079;&#1072;&#1074;&#1086;&#1076;&#1089;&#1082;&#1072;&#1103;%20&#1057;&#1054;&#1064;/&#1060;&#1086;&#1088;&#1084;&#1072;%203_2021-&#1043;&#1077;&#1086;&#1075;&#1088;&#1072;&#1092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1;&#1080;&#1094;&#1077;&#1081;/&#1056;&#1045;&#1047;&#1059;&#1051;&#1068;&#1058;&#1040;&#1058;%20&#1060;&#1086;&#1088;&#1084;&#1072;%203%20&#1089;&#1087;&#1080;&#1089;&#1082;&#1080;%20&#1075;&#1077;&#1086;&#1075;&#1088;&#1072;&#1092;&#1080;&#1103;%20&#1054;&#1051;&#1048;&#1052;&#1055;&#1048;&#1040;&#1044;&#104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2;&#1072;&#1085;&#1099;&#1095;&#1089;&#1082;&#1072;&#1103;%20&#1057;&#1054;&#1064;/&#1075;&#1077;&#1086;&#1075;&#1088;&#1072;&#1092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553/&#1060;&#1086;&#1088;&#1084;&#1072;%203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6;&#1086;&#1089;&#1089;&#1086;&#1096;&#1080;&#1085;&#1089;&#1082;&#1072;&#1103;%20&#1057;&#1054;&#1064;/&#1043;&#1077;&#1086;&#1075;&#1088;&#1072;&#1092;&#1080;&#1103;/10%20&#1082;&#1083;&#1072;&#1089;&#10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75;.%20&#1047;&#1077;&#1088;&#1085;&#1086;&#1075;&#1088;&#1072;&#1076;&#1072;/&#1075;&#1077;&#1086;&#1075;&#1088;&#1072;&#1092;&#1080;&#1103;/&#1087;&#1088;&#1086;&#1090;&#1086;&#1082;&#1086;&#1083;%20&#1075;&#1077;&#1086;&#1075;&#1088;&#1072;&#1092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Чекалкина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68">
          <cell r="C68" t="str">
            <v>Вилкова</v>
          </cell>
          <cell r="H68" t="str">
            <v>РОССИЯ</v>
          </cell>
          <cell r="I68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 6 класс"/>
      <sheetName val="7 класс"/>
      <sheetName val="8 класс"/>
      <sheetName val="10 класс"/>
    </sheetNames>
    <sheetDataSet>
      <sheetData sheetId="0" refreshError="1"/>
      <sheetData sheetId="1" refreshError="1"/>
      <sheetData sheetId="2" refreshError="1"/>
      <sheetData sheetId="3">
        <row r="10">
          <cell r="C10" t="str">
            <v>Шевченко</v>
          </cell>
          <cell r="H10" t="str">
            <v>РОССИЯ</v>
          </cell>
          <cell r="I10" t="str">
            <v>не имеются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10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C10" t="str">
            <v xml:space="preserve">Пунда </v>
          </cell>
          <cell r="H10" t="str">
            <v>РОССИЯ</v>
          </cell>
          <cell r="I10" t="str">
            <v>не имеются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Жданов</v>
          </cell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АТЕ"/>
      <sheetName val="Гражданство"/>
      <sheetName val="ОВЗ"/>
      <sheetName val="Класс"/>
      <sheetName val="Тип диплома"/>
      <sheetName val="Пол"/>
      <sheetName val="6 класс"/>
      <sheetName val="7 класс"/>
      <sheetName val="8 класс"/>
      <sheetName val="9 класс"/>
      <sheetName val="10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C10" t="str">
            <v>Кияшко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"/>
      <sheetName val="6 кл"/>
      <sheetName val="7кл"/>
      <sheetName val="8 кл"/>
      <sheetName val="9 кл"/>
      <sheetName val="9кл"/>
      <sheetName val="10"/>
      <sheetName val="10 кл"/>
      <sheetName val="11кл"/>
      <sheetName val="11 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B10" t="str">
            <v>Хамидова</v>
          </cell>
          <cell r="G10" t="str">
            <v>РОССИЯ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32">
          <cell r="C32" t="str">
            <v>Бессонова</v>
          </cell>
          <cell r="H32" t="str">
            <v>РОССИЯ</v>
          </cell>
          <cell r="I32" t="str">
            <v>не имеются</v>
          </cell>
        </row>
        <row r="33">
          <cell r="H33" t="str">
            <v>РОССИЯ</v>
          </cell>
          <cell r="I33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Литвинова</v>
          </cell>
          <cell r="H10" t="str">
            <v>РОССИЯ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1">
          <cell r="C41" t="str">
            <v xml:space="preserve">Копейкин </v>
          </cell>
          <cell r="H41" t="str">
            <v>РОССИЯ</v>
          </cell>
          <cell r="I41" t="str">
            <v>не имеются</v>
          </cell>
        </row>
        <row r="42">
          <cell r="H42" t="str">
            <v>РОССИЯ</v>
          </cell>
          <cell r="I42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22" workbookViewId="0">
      <selection activeCell="K12" sqref="K1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8.2" customHeight="1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329</v>
      </c>
      <c r="G10" s="15">
        <v>38483</v>
      </c>
      <c r="H10" s="19" t="str">
        <f>[1]Форма3!H10</f>
        <v>РОССИЯ</v>
      </c>
      <c r="I10" s="19" t="str">
        <f>[1]Форма3!I10</f>
        <v>не имеются</v>
      </c>
      <c r="J10" s="42">
        <v>878</v>
      </c>
      <c r="K10" s="40" t="str">
        <f>VLOOKUP(J10,ОО!C:E,3,FALSE)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0" s="14">
        <v>10</v>
      </c>
      <c r="M10" s="13" t="s">
        <v>325</v>
      </c>
      <c r="N10" s="14">
        <v>34</v>
      </c>
    </row>
    <row r="11" spans="1:14" ht="24.6" customHeight="1" x14ac:dyDescent="0.3">
      <c r="A11" s="11" t="s">
        <v>33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38656</v>
      </c>
      <c r="H11" s="19" t="str">
        <f>[1]Форма3!H11</f>
        <v>РОССИЯ</v>
      </c>
      <c r="I11" s="19" t="str">
        <f>[1]Форма3!I11</f>
        <v>не имеются</v>
      </c>
      <c r="J11" s="42"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v>10</v>
      </c>
      <c r="M11" s="13" t="s">
        <v>325</v>
      </c>
      <c r="N11" s="14">
        <v>32</v>
      </c>
    </row>
    <row r="12" spans="1:14" ht="26.4" customHeight="1" x14ac:dyDescent="0.3">
      <c r="A12" s="11" t="s">
        <v>33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38569</v>
      </c>
      <c r="H12" s="19" t="str">
        <f>[1]Форма3!H12</f>
        <v>РОССИЯ</v>
      </c>
      <c r="I12" s="19" t="str">
        <f>[1]Форма3!I12</f>
        <v>не имеются</v>
      </c>
      <c r="J12" s="42">
        <v>876</v>
      </c>
      <c r="K12" s="40" t="str">
        <f>VLOOKUP(J12,ОО!C:E,3,FALSE)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2" s="14">
        <v>10</v>
      </c>
      <c r="M12" s="13" t="s">
        <v>325</v>
      </c>
      <c r="N12" s="14">
        <v>30</v>
      </c>
    </row>
    <row r="13" spans="1:14" ht="24" customHeight="1" x14ac:dyDescent="0.3">
      <c r="A13" s="11" t="s">
        <v>33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38713</v>
      </c>
      <c r="H13" s="19" t="str">
        <f>[1]Форма3!H13</f>
        <v>РОССИЯ</v>
      </c>
      <c r="I13" s="19" t="str">
        <f>[1]Форма3!I13</f>
        <v>не имеются</v>
      </c>
      <c r="J13" s="42">
        <v>872</v>
      </c>
      <c r="K13" s="40" t="str">
        <f>VLOOKUP(J13,ОО!C:E,3,FALSE)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3" s="14">
        <v>10</v>
      </c>
      <c r="M13" s="13" t="s">
        <v>325</v>
      </c>
      <c r="N13" s="14">
        <v>24</v>
      </c>
    </row>
    <row r="14" spans="1:14" ht="36.75" customHeight="1" x14ac:dyDescent="0.3">
      <c r="A14" s="11" t="str">
        <f t="shared" ref="A14:A31" si="0">$A$13</f>
        <v>Зерноградский</v>
      </c>
      <c r="B14" s="12">
        <v>5</v>
      </c>
      <c r="C14" s="13" t="s">
        <v>2813</v>
      </c>
      <c r="D14" s="13" t="s">
        <v>2814</v>
      </c>
      <c r="E14" s="13" t="s">
        <v>2812</v>
      </c>
      <c r="F14" s="19" t="s">
        <v>329</v>
      </c>
      <c r="G14" s="15">
        <v>38741</v>
      </c>
      <c r="H14" s="19" t="str">
        <f>'[2]10 класс'!H10</f>
        <v>РОССИЯ</v>
      </c>
      <c r="I14" s="19" t="str">
        <f>'[2]10 класс'!I10</f>
        <v>не имеются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10</v>
      </c>
      <c r="M14" s="13" t="s">
        <v>325</v>
      </c>
      <c r="N14" s="14">
        <v>23.4</v>
      </c>
    </row>
    <row r="15" spans="1:14" ht="40.5" customHeight="1" x14ac:dyDescent="0.3">
      <c r="A15" s="11" t="str">
        <f t="shared" si="0"/>
        <v>Зерноградский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38758</v>
      </c>
      <c r="H15" s="19" t="str">
        <f>'[3]10 класс'!H10</f>
        <v>РОССИЯ</v>
      </c>
      <c r="I15" s="19" t="str">
        <f>'[3]10 класс'!I10</f>
        <v>не имеются</v>
      </c>
      <c r="J15" s="42">
        <v>868</v>
      </c>
      <c r="K15" s="40" t="str">
        <f>VLOOKUP(J15,ОО!C:E,3,FALSE)</f>
        <v>муниципальное бюджетное общеобразовательное учреждение лицей г.Зернограда</v>
      </c>
      <c r="L15" s="14">
        <v>10</v>
      </c>
      <c r="M15" s="13" t="s">
        <v>325</v>
      </c>
      <c r="N15" s="14">
        <v>22.5</v>
      </c>
    </row>
    <row r="16" spans="1:14" ht="30" customHeight="1" x14ac:dyDescent="0.3">
      <c r="A16" s="11" t="str">
        <f t="shared" si="0"/>
        <v>Зерноградский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38713</v>
      </c>
      <c r="H16" s="19" t="str">
        <f>[4]Форма3!H12</f>
        <v>РОССИЯ</v>
      </c>
      <c r="I16" s="19" t="str">
        <f>[4]Форма3!I12</f>
        <v>не имеются</v>
      </c>
      <c r="J16" s="42">
        <v>879</v>
      </c>
      <c r="K16" s="40" t="str">
        <f>VLOOKUP(J16,ОО!C:E,3,FALSE)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6" s="14">
        <v>10</v>
      </c>
      <c r="M16" s="13" t="s">
        <v>325</v>
      </c>
      <c r="N16" s="14">
        <v>21.3</v>
      </c>
    </row>
    <row r="17" spans="1:14" ht="36.6" customHeight="1" x14ac:dyDescent="0.3">
      <c r="A17" s="11" t="str">
        <f t="shared" si="0"/>
        <v>Зерноградский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328</v>
      </c>
      <c r="G17" s="15">
        <v>38730</v>
      </c>
      <c r="H17" s="19" t="str">
        <f>[4]Форма3!H13</f>
        <v>РОССИЯ</v>
      </c>
      <c r="I17" s="19" t="str">
        <f>[4]Форма3!I13</f>
        <v>не имеются</v>
      </c>
      <c r="J17" s="42">
        <v>880</v>
      </c>
      <c r="K17" s="40" t="str">
        <f>VLOOKUP(J17,ОО!C:E,3,FALSE)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7" s="14">
        <v>10</v>
      </c>
      <c r="M17" s="13" t="s">
        <v>325</v>
      </c>
      <c r="N17" s="14">
        <v>20</v>
      </c>
    </row>
    <row r="18" spans="1:14" ht="24.6" customHeight="1" x14ac:dyDescent="0.3">
      <c r="A18" s="11" t="str">
        <f t="shared" si="0"/>
        <v>Зерноградский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328</v>
      </c>
      <c r="G18" s="15">
        <v>38792</v>
      </c>
      <c r="H18" s="19" t="str">
        <f>'[5]10 класс'!H10</f>
        <v>РОССИЯ</v>
      </c>
      <c r="I18" s="19" t="str">
        <f>'[5]10 класс'!I10</f>
        <v>не имеются</v>
      </c>
      <c r="J18" s="42">
        <v>868</v>
      </c>
      <c r="K18" s="40" t="str">
        <f>VLOOKUP(J18,ОО!C:E,3,FALSE)</f>
        <v>муниципальное бюджетное общеобразовательное учреждение лицей г.Зернограда</v>
      </c>
      <c r="L18" s="14">
        <v>10</v>
      </c>
      <c r="M18" s="13" t="s">
        <v>325</v>
      </c>
      <c r="N18" s="14">
        <v>18.399999999999999</v>
      </c>
    </row>
    <row r="19" spans="1:14" ht="22.2" customHeight="1" x14ac:dyDescent="0.3">
      <c r="A19" s="11" t="str">
        <f t="shared" si="0"/>
        <v>Зерноградский</v>
      </c>
      <c r="B19" s="12">
        <v>10</v>
      </c>
      <c r="C19" s="13" t="s">
        <v>2827</v>
      </c>
      <c r="D19" s="13" t="s">
        <v>2828</v>
      </c>
      <c r="E19" s="13" t="s">
        <v>2812</v>
      </c>
      <c r="F19" s="19" t="s">
        <v>329</v>
      </c>
      <c r="G19" s="15">
        <v>38593</v>
      </c>
      <c r="H19" s="19" t="str">
        <f>'[5]10 класс'!H11</f>
        <v>РОССИЯ</v>
      </c>
      <c r="I19" s="19" t="str">
        <f>'[5]10 класс'!I11</f>
        <v>не имеются</v>
      </c>
      <c r="J19" s="42">
        <v>866</v>
      </c>
      <c r="K19" s="40" t="str">
        <f>VLOOKUP(J19,ОО!C:E,3,FALSE)</f>
        <v>муниципальное бюджетное общеобразовательное учреждение гимназия г.Зернограда</v>
      </c>
      <c r="L19" s="14">
        <v>10</v>
      </c>
      <c r="M19" s="13" t="s">
        <v>325</v>
      </c>
      <c r="N19" s="14">
        <v>17.8</v>
      </c>
    </row>
    <row r="20" spans="1:14" ht="21.6" customHeight="1" x14ac:dyDescent="0.3">
      <c r="A20" s="11" t="str">
        <f t="shared" si="0"/>
        <v>Зерноградский</v>
      </c>
      <c r="B20" s="12">
        <v>11</v>
      </c>
      <c r="C20" s="13" t="s">
        <v>2829</v>
      </c>
      <c r="D20" s="13" t="s">
        <v>2830</v>
      </c>
      <c r="E20" s="13" t="s">
        <v>2831</v>
      </c>
      <c r="F20" s="19" t="s">
        <v>329</v>
      </c>
      <c r="G20" s="15">
        <v>38728</v>
      </c>
      <c r="H20" s="19" t="str">
        <f>'[5]10 класс'!H12</f>
        <v>РОССИЯ</v>
      </c>
      <c r="I20" s="19" t="str">
        <f>'[5]10 класс'!I12</f>
        <v>не имеются</v>
      </c>
      <c r="J20" s="42">
        <v>866</v>
      </c>
      <c r="K20" s="40" t="str">
        <f>VLOOKUP(J20,ОО!C:E,3,FALSE)</f>
        <v>муниципальное бюджетное общеобразовательное учреждение гимназия г.Зернограда</v>
      </c>
      <c r="L20" s="14">
        <v>10</v>
      </c>
      <c r="M20" s="13" t="s">
        <v>325</v>
      </c>
      <c r="N20" s="14">
        <v>17.399999999999999</v>
      </c>
    </row>
    <row r="21" spans="1:14" ht="33" customHeight="1" x14ac:dyDescent="0.3">
      <c r="A21" s="11" t="str">
        <f t="shared" si="0"/>
        <v>Зерноградский</v>
      </c>
      <c r="B21" s="12">
        <v>12</v>
      </c>
      <c r="C21" s="13" t="s">
        <v>2833</v>
      </c>
      <c r="D21" s="13" t="s">
        <v>2832</v>
      </c>
      <c r="E21" s="13" t="s">
        <v>2834</v>
      </c>
      <c r="F21" s="19" t="s">
        <v>328</v>
      </c>
      <c r="G21" s="15">
        <v>38750</v>
      </c>
      <c r="H21" s="19" t="str">
        <f>'[6]10'!G10</f>
        <v>РОССИЯ</v>
      </c>
      <c r="I21" s="19" t="s">
        <v>321</v>
      </c>
      <c r="J21" s="42">
        <v>1123</v>
      </c>
      <c r="K21" s="40" t="str">
        <f>VLOOKUP(J21,ОО!C:E,3,FALSE)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1" s="14">
        <v>10</v>
      </c>
      <c r="M21" s="13" t="s">
        <v>325</v>
      </c>
      <c r="N21" s="14">
        <v>17</v>
      </c>
    </row>
    <row r="22" spans="1:14" ht="27" customHeight="1" x14ac:dyDescent="0.3">
      <c r="A22" s="11" t="str">
        <f t="shared" si="0"/>
        <v>Зерноградский</v>
      </c>
      <c r="B22" s="12">
        <v>13</v>
      </c>
      <c r="C22" s="13" t="s">
        <v>2835</v>
      </c>
      <c r="D22" s="13" t="s">
        <v>2836</v>
      </c>
      <c r="E22" s="13" t="s">
        <v>2837</v>
      </c>
      <c r="F22" s="19" t="s">
        <v>329</v>
      </c>
      <c r="G22" s="15">
        <v>38617</v>
      </c>
      <c r="H22" s="19" t="str">
        <f>[7]Форма3!H32</f>
        <v>РОССИЯ</v>
      </c>
      <c r="I22" s="19" t="str">
        <f>[7]Форма3!I32</f>
        <v>не имеются</v>
      </c>
      <c r="J22" s="42">
        <v>1123</v>
      </c>
      <c r="K22" s="40" t="str">
        <f>VLOOKUP(J22,ОО!C:E,3,FALSE)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2" s="14">
        <v>10</v>
      </c>
      <c r="M22" s="13" t="s">
        <v>325</v>
      </c>
      <c r="N22" s="14">
        <v>16.899999999999999</v>
      </c>
    </row>
    <row r="23" spans="1:14" ht="28.2" customHeight="1" x14ac:dyDescent="0.3">
      <c r="A23" s="11" t="str">
        <f t="shared" si="0"/>
        <v>Зерноградский</v>
      </c>
      <c r="B23" s="12">
        <v>14</v>
      </c>
      <c r="C23" s="13" t="s">
        <v>2838</v>
      </c>
      <c r="D23" s="13" t="s">
        <v>2839</v>
      </c>
      <c r="E23" s="13" t="s">
        <v>2809</v>
      </c>
      <c r="F23" s="19" t="s">
        <v>328</v>
      </c>
      <c r="G23" s="15">
        <v>38530</v>
      </c>
      <c r="H23" s="19" t="str">
        <f>[7]Форма3!H33</f>
        <v>РОССИЯ</v>
      </c>
      <c r="I23" s="19" t="str">
        <f>[7]Форма3!I33</f>
        <v>не имеются</v>
      </c>
      <c r="J23" s="42">
        <v>881</v>
      </c>
      <c r="K23" s="40" t="str">
        <f>VLOOKUP(J23,ОО!C:E,3,FALSE)</f>
        <v>муниципальное бюджетное общеобразовательное учреждение Заполосная средняя общеобразовательная школа Зерноградского района</v>
      </c>
      <c r="L23" s="14">
        <v>10</v>
      </c>
      <c r="M23" s="13" t="s">
        <v>325</v>
      </c>
      <c r="N23" s="14">
        <v>16</v>
      </c>
    </row>
    <row r="24" spans="1:14" ht="31.2" customHeight="1" x14ac:dyDescent="0.3">
      <c r="A24" s="11" t="str">
        <f t="shared" si="0"/>
        <v>Зерноградский</v>
      </c>
      <c r="B24" s="12">
        <v>15</v>
      </c>
      <c r="C24" s="13" t="s">
        <v>2840</v>
      </c>
      <c r="D24" s="13" t="s">
        <v>2841</v>
      </c>
      <c r="E24" s="13" t="s">
        <v>2842</v>
      </c>
      <c r="F24" s="19" t="s">
        <v>329</v>
      </c>
      <c r="G24" s="15">
        <v>38488</v>
      </c>
      <c r="H24" s="19" t="str">
        <f>[8]Форма3!H10</f>
        <v>РОССИЯ</v>
      </c>
      <c r="I24" s="19" t="str">
        <f>[8]Форма3!I10</f>
        <v>не имеются</v>
      </c>
      <c r="J24" s="42">
        <v>872</v>
      </c>
      <c r="K24" s="40" t="str">
        <f>VLOOKUP(J24,ОО!C:E,3,FALSE)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4" s="14">
        <v>10</v>
      </c>
      <c r="M24" s="13" t="s">
        <v>325</v>
      </c>
      <c r="N24" s="14">
        <v>14</v>
      </c>
    </row>
    <row r="25" spans="1:14" ht="39" customHeight="1" x14ac:dyDescent="0.3">
      <c r="A25" s="11" t="str">
        <f t="shared" si="0"/>
        <v>Зерноградский</v>
      </c>
      <c r="B25" s="12">
        <v>16</v>
      </c>
      <c r="C25" s="13" t="s">
        <v>2843</v>
      </c>
      <c r="D25" s="13" t="s">
        <v>2819</v>
      </c>
      <c r="E25" s="13" t="s">
        <v>2844</v>
      </c>
      <c r="F25" s="19" t="s">
        <v>329</v>
      </c>
      <c r="G25" s="15">
        <v>38643</v>
      </c>
      <c r="H25" s="19" t="str">
        <f>[9]Лист1!H41</f>
        <v>РОССИЯ</v>
      </c>
      <c r="I25" s="19" t="str">
        <f>[9]Лист1!I41</f>
        <v>не имеются</v>
      </c>
      <c r="J25" s="42">
        <v>1123</v>
      </c>
      <c r="K25" s="40" t="str">
        <f>VLOOKUP(J25,ОО!C:E,3,FALSE)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5" s="14">
        <v>10</v>
      </c>
      <c r="M25" s="13" t="s">
        <v>325</v>
      </c>
      <c r="N25" s="14">
        <v>13</v>
      </c>
    </row>
    <row r="26" spans="1:14" ht="25.95" customHeight="1" x14ac:dyDescent="0.3">
      <c r="A26" s="11" t="str">
        <f t="shared" si="0"/>
        <v>Зерноградский</v>
      </c>
      <c r="B26" s="12">
        <v>17</v>
      </c>
      <c r="C26" s="13" t="s">
        <v>2845</v>
      </c>
      <c r="D26" s="13" t="s">
        <v>2841</v>
      </c>
      <c r="E26" s="13" t="s">
        <v>2846</v>
      </c>
      <c r="F26" s="19" t="s">
        <v>329</v>
      </c>
      <c r="G26" s="15">
        <v>38545</v>
      </c>
      <c r="H26" s="19" t="str">
        <f>[9]Лист1!H42</f>
        <v>РОССИЯ</v>
      </c>
      <c r="I26" s="19" t="str">
        <f>[9]Лист1!I42</f>
        <v>не имеются</v>
      </c>
      <c r="J26" s="42">
        <v>866</v>
      </c>
      <c r="K26" s="40" t="str">
        <f>VLOOKUP(J26,ОО!C:E,3,FALSE)</f>
        <v>муниципальное бюджетное общеобразовательное учреждение гимназия г.Зернограда</v>
      </c>
      <c r="L26" s="14">
        <v>10</v>
      </c>
      <c r="M26" s="13" t="s">
        <v>325</v>
      </c>
      <c r="N26" s="14">
        <v>12.8</v>
      </c>
    </row>
    <row r="27" spans="1:14" ht="22.95" customHeight="1" x14ac:dyDescent="0.3">
      <c r="A27" s="11" t="str">
        <f t="shared" si="0"/>
        <v>Зерноградский</v>
      </c>
      <c r="B27" s="12">
        <v>18</v>
      </c>
      <c r="C27" s="13" t="s">
        <v>2847</v>
      </c>
      <c r="D27" s="13" t="s">
        <v>2848</v>
      </c>
      <c r="E27" s="13" t="s">
        <v>2849</v>
      </c>
      <c r="F27" s="19" t="s">
        <v>329</v>
      </c>
      <c r="G27" s="15">
        <v>38324</v>
      </c>
      <c r="H27" s="19" t="str">
        <f>[10]Форма3!H68</f>
        <v>РОССИЯ</v>
      </c>
      <c r="I27" s="19" t="str">
        <f>[10]Форма3!I68</f>
        <v>не имеются</v>
      </c>
      <c r="J27" s="42">
        <v>876</v>
      </c>
      <c r="K27" s="40" t="str">
        <f>VLOOKUP(J27,ОО!C:E,3,FALSE)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7" s="14">
        <v>10</v>
      </c>
      <c r="M27" s="13" t="s">
        <v>325</v>
      </c>
      <c r="N27" s="14">
        <v>11.6</v>
      </c>
    </row>
    <row r="28" spans="1:14" ht="25.95" customHeight="1" x14ac:dyDescent="0.3">
      <c r="A28" s="11" t="str">
        <f t="shared" si="0"/>
        <v>Зерноградский</v>
      </c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ht="22.2" customHeight="1" x14ac:dyDescent="0.3">
      <c r="A29" s="11" t="str">
        <f t="shared" si="0"/>
        <v>Зерноградский</v>
      </c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ht="39.6" customHeight="1" x14ac:dyDescent="0.3">
      <c r="A30" s="11" t="str">
        <f t="shared" si="0"/>
        <v>Зерноградский</v>
      </c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ht="30" customHeight="1" x14ac:dyDescent="0.3">
      <c r="A31" s="11" t="str">
        <f t="shared" si="0"/>
        <v>Зерноградский</v>
      </c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2021-11-19T10:54:35Z</dcterms:modified>
</cp:coreProperties>
</file>