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736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</externalReferences>
  <calcPr calcId="162913" iterateDelta="1E-4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C14" i="4"/>
  <c r="D14" i="4"/>
  <c r="E14" i="4"/>
  <c r="F14" i="4"/>
  <c r="G14" i="4"/>
  <c r="H14" i="4"/>
  <c r="I14" i="4"/>
  <c r="C17" i="4" l="1"/>
  <c r="D17" i="4"/>
  <c r="E17" i="4"/>
  <c r="F17" i="4"/>
  <c r="G17" i="4"/>
  <c r="H17" i="4"/>
  <c r="I17" i="4"/>
  <c r="C13" i="4"/>
  <c r="D13" i="4"/>
  <c r="E13" i="4"/>
  <c r="F13" i="4"/>
  <c r="G13" i="4"/>
  <c r="H13" i="4"/>
  <c r="I13" i="4"/>
  <c r="C16" i="4"/>
  <c r="D16" i="4"/>
  <c r="E16" i="4"/>
  <c r="F16" i="4"/>
  <c r="G16" i="4"/>
  <c r="H16" i="4"/>
  <c r="I16" i="4"/>
  <c r="J16" i="4"/>
  <c r="C18" i="4" l="1"/>
  <c r="D18" i="4"/>
  <c r="E18" i="4"/>
  <c r="F18" i="4"/>
  <c r="G18" i="4"/>
  <c r="H18" i="4"/>
  <c r="I18" i="4"/>
  <c r="J12" i="4"/>
  <c r="C12" i="4"/>
  <c r="D12" i="4"/>
  <c r="E12" i="4"/>
  <c r="F12" i="4"/>
  <c r="G12" i="4"/>
  <c r="H12" i="4"/>
  <c r="I12" i="4"/>
  <c r="C15" i="4" l="1"/>
  <c r="D15" i="4"/>
  <c r="E15" i="4"/>
  <c r="G15" i="4"/>
  <c r="H15" i="4"/>
  <c r="I15" i="4"/>
  <c r="C11" i="4" l="1"/>
  <c r="D11" i="4"/>
  <c r="E11" i="4"/>
  <c r="I11" i="4"/>
  <c r="A11" i="4" l="1"/>
  <c r="A12" i="4"/>
  <c r="A13" i="4"/>
  <c r="A14" i="4"/>
  <c r="A15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<sst xmlns="http://schemas.openxmlformats.org/spreadsheetml/2006/main" count="5348" uniqueCount="2801">
  <si>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</si>
  <si>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</si>
  <si>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</si>
  <si>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</si>
  <si>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</si>
  <si>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</si>
  <si>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</si>
  <si>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</si>
  <si>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</si>
  <si>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</si>
  <si>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</si>
  <si>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</si>
  <si>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</si>
  <si>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</si>
  <si>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</si>
  <si>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</si>
  <si>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</si>
  <si>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</si>
  <si>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</si>
  <si>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</si>
  <si>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</si>
  <si>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</si>
  <si>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</si>
  <si>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</si>
  <si>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</si>
  <si>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</si>
  <si>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</si>
  <si>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</si>
  <si>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</si>
  <si>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</si>
  <si>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</si>
  <si>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</si>
  <si>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</si>
  <si>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</si>
  <si>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</si>
  <si>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</si>
  <si>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</si>
  <si>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</si>
  <si>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</si>
  <si>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</si>
  <si>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</si>
  <si>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</si>
  <si>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</si>
  <si>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</si>
  <si>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</si>
  <si>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</si>
  <si>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</si>
  <si>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</si>
  <si>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</si>
  <si>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</si>
  <si>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</si>
  <si>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</si>
  <si>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</si>
  <si>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</si>
  <si>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</si>
  <si>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</si>
  <si>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</si>
  <si>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</si>
  <si>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</si>
  <si>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</si>
  <si>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</si>
  <si>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</si>
  <si>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</si>
  <si>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</si>
  <si>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</si>
  <si>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</si>
  <si>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</si>
  <si>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</si>
  <si>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</si>
  <si>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</si>
  <si>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</si>
  <si>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</si>
  <si>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</si>
  <si>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</si>
  <si>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</si>
  <si>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</si>
  <si>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</si>
  <si>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</si>
  <si>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</si>
  <si>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</si>
  <si>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</si>
  <si>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</si>
  <si>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</si>
  <si>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</si>
  <si>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</si>
  <si>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</si>
  <si>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</si>
  <si>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</si>
  <si>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</si>
  <si>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</si>
  <si>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</si>
  <si>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</si>
  <si>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</si>
  <si>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</si>
  <si>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</si>
  <si>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</si>
  <si>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</si>
  <si>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</si>
  <si>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</si>
  <si>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</si>
  <si>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</si>
  <si>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</si>
  <si>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</si>
  <si>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</si>
  <si>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</si>
  <si>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</si>
  <si>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</si>
  <si>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</si>
  <si>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</si>
  <si>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</si>
  <si>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</si>
  <si>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</si>
  <si>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</si>
  <si>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</si>
  <si>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</si>
  <si>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</si>
  <si>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</si>
  <si>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</si>
  <si>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</si>
  <si>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</si>
  <si>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</si>
  <si>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</si>
  <si>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</si>
  <si>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</si>
  <si>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</si>
  <si>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</si>
  <si>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</si>
  <si>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</si>
  <si>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</si>
  <si>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</si>
  <si>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</si>
  <si>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</si>
  <si>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</si>
  <si>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</si>
  <si>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</si>
  <si>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</si>
  <si>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</si>
  <si>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</si>
  <si>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</si>
  <si>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</si>
  <si>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</si>
  <si>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</si>
  <si>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</si>
  <si>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</si>
  <si>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</si>
  <si>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</si>
  <si>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</si>
  <si>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</si>
  <si>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</si>
  <si>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</si>
  <si>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</si>
  <si>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</si>
  <si>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</si>
  <si>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</si>
  <si>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</si>
  <si>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</si>
  <si>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</si>
  <si>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</si>
  <si>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</si>
  <si>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</si>
  <si>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</si>
  <si>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</si>
  <si>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</si>
  <si>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</si>
  <si>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</si>
  <si>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</si>
  <si>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</si>
  <si>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</si>
  <si>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</si>
  <si>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</si>
  <si>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</si>
  <si>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</si>
  <si>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</si>
  <si>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</si>
  <si>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</si>
  <si>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</si>
  <si>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</si>
  <si>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</si>
  <si>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</si>
  <si>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</si>
  <si>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</si>
  <si>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</si>
  <si>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</si>
  <si>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</si>
  <si>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</si>
  <si>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</si>
  <si>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</si>
  <si>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</si>
  <si>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</si>
  <si>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</si>
  <si>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</si>
  <si>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</si>
  <si>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</si>
  <si>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</si>
  <si>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</si>
  <si>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</si>
  <si>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</si>
  <si>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</si>
  <si>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</si>
  <si>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</si>
  <si>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</si>
  <si>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</si>
  <si>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</si>
  <si>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</si>
  <si>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</si>
  <si>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</si>
  <si>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</si>
  <si>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</si>
  <si>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</si>
  <si>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</si>
  <si>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</si>
  <si>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</si>
  <si>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</si>
  <si>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</si>
  <si>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</si>
  <si>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</si>
  <si>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</si>
  <si>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</si>
  <si>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</si>
  <si>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</si>
  <si>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</si>
  <si>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</si>
  <si>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</si>
  <si>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</si>
  <si>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</si>
  <si>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</si>
  <si>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</si>
  <si>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</si>
  <si>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</si>
  <si>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</si>
  <si>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</si>
  <si>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</si>
  <si>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</si>
  <si>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</si>
  <si>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</si>
  <si>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</si>
  <si>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</si>
  <si>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</si>
  <si>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</si>
  <si>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</si>
  <si>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</si>
  <si>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</si>
  <si>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</si>
  <si>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</si>
  <si>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</si>
  <si>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</si>
  <si>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</si>
  <si>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</si>
  <si>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</si>
  <si>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</si>
  <si>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</si>
  <si>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</si>
  <si>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</si>
  <si>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</si>
  <si>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</si>
  <si>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</si>
  <si>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</si>
  <si>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</si>
  <si>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</si>
  <si>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</si>
  <si>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</si>
  <si>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</si>
  <si>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</si>
  <si>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</si>
  <si>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</si>
  <si>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</si>
  <si>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</si>
  <si>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</si>
  <si>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</si>
  <si>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</si>
  <si>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</si>
  <si>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</si>
  <si>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</si>
  <si>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</si>
  <si>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</si>
  <si>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</si>
  <si>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</si>
  <si>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</si>
  <si>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</si>
  <si>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</si>
  <si>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</si>
  <si>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</si>
  <si>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</si>
  <si>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</si>
  <si>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</si>
  <si>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</si>
  <si>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</si>
  <si>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</si>
  <si>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</si>
  <si>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</si>
  <si>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</si>
  <si>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</si>
  <si>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</si>
  <si>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</si>
  <si>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</si>
  <si>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</si>
  <si>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</si>
  <si>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</si>
  <si>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</si>
  <si>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</si>
  <si>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</si>
  <si>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</si>
  <si>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</si>
  <si>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</si>
  <si>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</si>
  <si>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</si>
  <si>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</si>
  <si>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</si>
  <si>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</si>
  <si>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</si>
  <si>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</si>
  <si>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</si>
  <si>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</si>
  <si>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</si>
  <si>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</si>
  <si>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</si>
  <si>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</si>
  <si>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</si>
  <si>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</si>
  <si>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</si>
  <si>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</si>
  <si>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</si>
  <si>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</si>
  <si>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</si>
  <si>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</si>
  <si>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</si>
  <si>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</si>
  <si>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</si>
  <si>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</si>
  <si>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</si>
  <si>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</si>
  <si>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</si>
  <si>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</si>
  <si>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</si>
  <si>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</si>
  <si>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</si>
  <si>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</si>
  <si>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</si>
  <si>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</si>
  <si>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</si>
  <si>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</si>
  <si>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</si>
  <si>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</si>
  <si>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</si>
  <si>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</si>
  <si>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</si>
  <si>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</si>
  <si>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</si>
  <si>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</si>
  <si>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</si>
  <si>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</si>
  <si>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</si>
  <si>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</si>
  <si>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</si>
  <si>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</si>
  <si>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</si>
  <si>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</si>
  <si>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</si>
  <si>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</si>
  <si>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</si>
  <si>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</si>
  <si>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</si>
  <si>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</si>
  <si>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</si>
  <si>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</si>
  <si>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</si>
  <si>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</si>
  <si>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</si>
  <si>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</si>
  <si>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</si>
  <si>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</si>
  <si>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</si>
  <si>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</si>
  <si>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</si>
  <si>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</si>
  <si>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</si>
  <si>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</si>
  <si>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</si>
  <si>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</si>
  <si>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</si>
  <si>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</si>
  <si>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</si>
  <si>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</si>
  <si>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</si>
  <si>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</si>
  <si>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</si>
  <si>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</si>
  <si>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</si>
  <si>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</si>
  <si>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</si>
  <si>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</si>
  <si>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</si>
  <si>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</si>
  <si>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</si>
  <si>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</si>
  <si>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</si>
  <si>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</si>
  <si>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</si>
  <si>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</si>
  <si>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</si>
  <si>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</si>
  <si>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</si>
  <si>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</si>
  <si>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</si>
  <si>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</si>
  <si>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</si>
  <si>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</si>
  <si>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</si>
  <si>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</si>
  <si>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</si>
  <si>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</si>
  <si>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</si>
  <si>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</si>
  <si>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</si>
  <si>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</si>
  <si>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</si>
  <si>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</si>
  <si>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</si>
  <si>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</si>
  <si>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</si>
  <si>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</si>
  <si>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</si>
  <si>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</si>
  <si>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</si>
  <si>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</si>
  <si>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</si>
  <si>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</si>
  <si>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</si>
  <si>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</si>
  <si>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</si>
  <si>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</si>
  <si>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</si>
  <si>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</si>
  <si>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</si>
  <si>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</si>
  <si>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</si>
  <si>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</si>
  <si>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</si>
  <si>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</si>
  <si>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</si>
  <si>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</si>
  <si>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</si>
  <si>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</si>
  <si>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</si>
  <si>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</si>
  <si>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</si>
  <si>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</si>
  <si>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</si>
  <si>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</si>
  <si>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</si>
  <si>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</si>
  <si>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</si>
  <si>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</si>
  <si>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</si>
  <si>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</si>
  <si>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</si>
  <si>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</si>
  <si>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</si>
  <si>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</si>
  <si>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</si>
  <si>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</si>
  <si>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</si>
  <si>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</si>
  <si>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</si>
  <si>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</si>
  <si>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</si>
  <si>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</si>
  <si>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</si>
  <si>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</si>
  <si>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</si>
  <si>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</si>
  <si>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</si>
  <si>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</si>
  <si>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</si>
  <si>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</si>
  <si>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</si>
  <si>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</si>
  <si>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</si>
  <si>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</si>
  <si>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</si>
  <si>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</si>
  <si>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</si>
  <si>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</si>
  <si>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</si>
  <si>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</si>
  <si>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</si>
  <si>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</si>
  <si>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</si>
  <si>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</si>
  <si>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</si>
  <si>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</si>
  <si>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</si>
  <si>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</si>
  <si>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</si>
  <si>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</si>
  <si>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</si>
  <si>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</si>
  <si>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</si>
  <si>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</si>
  <si>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</si>
  <si>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</si>
  <si>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</si>
  <si>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</si>
  <si>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</si>
  <si>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</si>
  <si>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</si>
  <si>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</si>
  <si>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</si>
  <si>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</si>
  <si>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</si>
  <si>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</si>
  <si>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</si>
  <si>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</si>
  <si>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</si>
  <si>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</si>
  <si>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</si>
  <si>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</si>
  <si>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</si>
  <si>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</si>
  <si>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</si>
  <si>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</si>
  <si>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</si>
  <si>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</si>
  <si>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</si>
  <si>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</si>
  <si>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</si>
  <si>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</si>
  <si>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</si>
  <si>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</si>
  <si>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</si>
  <si>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</si>
  <si>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</si>
  <si>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</si>
  <si>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</si>
  <si>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</si>
  <si>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</si>
  <si>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</si>
  <si>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</si>
  <si>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</si>
  <si>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</si>
  <si>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</si>
  <si>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</si>
  <si>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</si>
  <si>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</si>
  <si>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</si>
  <si>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</si>
  <si>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</si>
  <si>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</si>
  <si>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</si>
  <si>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</si>
  <si>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</si>
  <si>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</si>
  <si>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</si>
  <si>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</si>
  <si>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</si>
  <si>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</si>
  <si>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</si>
  <si>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</si>
  <si>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</si>
  <si>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</si>
  <si>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</si>
  <si>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</si>
  <si>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</si>
  <si>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</si>
  <si>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</si>
  <si>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</si>
  <si>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</si>
  <si>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</si>
  <si>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</si>
  <si>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</si>
  <si>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</si>
  <si>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</si>
  <si>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</si>
  <si>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</si>
  <si>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</si>
  <si>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</si>
  <si>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</si>
  <si>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</si>
  <si>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</si>
  <si>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</si>
  <si>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</si>
  <si>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</si>
  <si>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</si>
  <si>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</si>
  <si>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</si>
  <si>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</si>
  <si>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</si>
  <si>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</si>
  <si>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</si>
  <si>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</si>
  <si>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</si>
  <si>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</si>
  <si>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</si>
  <si>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</si>
  <si>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</si>
  <si>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</si>
  <si>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</si>
  <si>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</si>
  <si>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</si>
  <si>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</si>
  <si>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</si>
  <si>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</si>
  <si>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</si>
  <si>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</si>
  <si>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</si>
  <si>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</si>
  <si>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</si>
  <si>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</si>
  <si>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</si>
  <si>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</si>
  <si>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</si>
  <si>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</si>
  <si>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</si>
  <si>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</si>
  <si>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</si>
  <si>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</si>
  <si>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</si>
  <si>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</si>
  <si>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</si>
  <si>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</si>
  <si>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</si>
  <si>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</si>
  <si>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</si>
  <si>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</si>
  <si>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</si>
  <si>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</si>
  <si>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</si>
  <si>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</si>
  <si>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</si>
  <si>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</si>
  <si>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</si>
  <si>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</si>
  <si>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</si>
  <si>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</si>
  <si>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</si>
  <si>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</si>
  <si>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</si>
  <si>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</si>
  <si>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</si>
  <si>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</si>
  <si>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</si>
  <si>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</si>
  <si>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</si>
  <si>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</si>
  <si>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</si>
  <si>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</si>
  <si>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</si>
  <si>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</si>
  <si>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</si>
  <si>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</si>
  <si>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</si>
  <si>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</si>
  <si>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</si>
  <si>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</si>
  <si>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</si>
  <si>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</si>
  <si>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</si>
  <si>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</si>
  <si>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</si>
  <si>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</si>
  <si>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</si>
  <si>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</si>
  <si>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</si>
  <si>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</si>
  <si>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</si>
  <si>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</si>
  <si>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</si>
  <si>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</si>
  <si>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</si>
  <si>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</si>
  <si>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</si>
  <si>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</si>
  <si>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</si>
  <si>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</si>
  <si>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</si>
  <si>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</si>
  <si>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</si>
  <si>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</si>
  <si>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</si>
  <si>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</si>
  <si>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</si>
  <si>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</si>
  <si>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</si>
  <si>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</si>
  <si>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</si>
  <si>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</si>
  <si>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</si>
  <si>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</si>
  <si>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</si>
  <si>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</si>
  <si>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</si>
  <si>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</si>
  <si>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</si>
  <si>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</si>
  <si>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</si>
  <si>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</si>
  <si>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</si>
  <si>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</si>
  <si>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</si>
  <si>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</si>
  <si>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</si>
  <si>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</si>
  <si>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</si>
  <si>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</si>
  <si>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</si>
  <si>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</si>
  <si>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</si>
  <si>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</si>
  <si>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</si>
  <si>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</si>
  <si>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</si>
  <si>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</si>
  <si>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</si>
  <si>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</si>
  <si>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</si>
  <si>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</si>
  <si>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</si>
  <si>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</si>
  <si>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</si>
  <si>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</si>
  <si>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</si>
  <si>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</si>
  <si>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</si>
  <si>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</si>
  <si>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</si>
  <si>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</si>
  <si>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</si>
  <si>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</si>
  <si>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</si>
  <si>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</si>
  <si>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</si>
  <si>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</si>
  <si>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</si>
  <si>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</si>
  <si>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</si>
  <si>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</si>
  <si>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</si>
  <si>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</si>
  <si>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</si>
  <si>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</si>
  <si>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</si>
  <si>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</si>
  <si>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</si>
  <si>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</si>
  <si>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</si>
  <si>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</si>
  <si>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</si>
  <si>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</si>
  <si>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</si>
  <si>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</si>
  <si>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</si>
  <si>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</si>
  <si>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</si>
  <si>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</si>
  <si>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</si>
  <si>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</si>
  <si>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</si>
  <si>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</si>
  <si>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</si>
  <si>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</si>
  <si>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</si>
  <si>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</si>
  <si>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</si>
  <si>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</si>
  <si>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</si>
  <si>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</si>
  <si>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</si>
  <si>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</si>
  <si>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</si>
  <si>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</si>
  <si>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</si>
  <si>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</si>
  <si>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</si>
  <si>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</si>
  <si>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</si>
  <si>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</si>
  <si>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</si>
  <si>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</si>
  <si>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</si>
  <si>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</si>
  <si>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</si>
  <si>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</si>
  <si>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</si>
  <si>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</si>
  <si>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</si>
  <si>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</si>
  <si>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</si>
  <si>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</si>
  <si>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</si>
  <si>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</si>
  <si>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</si>
  <si>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</si>
  <si>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</si>
  <si>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</si>
  <si>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</si>
  <si>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</si>
  <si>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</si>
  <si>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</si>
  <si>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</si>
  <si>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</si>
  <si>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</si>
  <si>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</si>
  <si>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</si>
  <si>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</si>
  <si>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</si>
  <si>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</si>
  <si>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</si>
  <si>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</si>
  <si>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</si>
  <si>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</si>
  <si>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</si>
  <si>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</si>
  <si>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</si>
  <si>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</si>
  <si>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</si>
  <si>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</si>
  <si>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</si>
  <si>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</si>
  <si>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</si>
  <si>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</si>
  <si>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</si>
  <si>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</si>
  <si>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</si>
  <si>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</si>
  <si>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</si>
  <si>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</si>
  <si>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</si>
  <si>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</si>
  <si>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</si>
  <si>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</si>
  <si>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</si>
  <si>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</si>
  <si>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</si>
  <si>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</si>
  <si>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</si>
  <si>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</si>
  <si>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</si>
  <si>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</si>
  <si>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</si>
  <si>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</si>
  <si>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</si>
  <si>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</si>
  <si>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</si>
  <si>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</si>
  <si>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</si>
  <si>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</si>
  <si>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</si>
  <si>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</si>
  <si>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</si>
  <si>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</si>
  <si>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</si>
  <si>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</si>
  <si>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</si>
  <si>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</si>
  <si>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</si>
  <si>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</si>
  <si>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</si>
  <si>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</si>
  <si>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</si>
  <si>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</si>
  <si>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</si>
  <si>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</si>
  <si>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</si>
  <si>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</si>
  <si>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</si>
  <si>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</si>
  <si>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</si>
  <si>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</si>
  <si>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</si>
  <si>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</si>
  <si>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</si>
  <si>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</si>
  <si>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</si>
  <si>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</si>
  <si>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</si>
  <si>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</si>
  <si>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</si>
  <si>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</si>
  <si>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</si>
  <si>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</si>
  <si>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</si>
  <si>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</si>
  <si>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</si>
  <si>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</si>
  <si>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</si>
  <si>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</si>
  <si>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</si>
  <si>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</si>
  <si>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</si>
  <si>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</si>
  <si>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</si>
  <si>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</si>
  <si>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</si>
  <si>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</si>
  <si>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</si>
  <si>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</si>
  <si>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</si>
  <si>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</si>
  <si>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</si>
  <si>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</si>
  <si>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</si>
  <si>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</si>
  <si>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</si>
  <si>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</si>
  <si>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</si>
  <si>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</si>
  <si>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</si>
  <si>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</si>
  <si>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</si>
  <si>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</si>
  <si>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</si>
  <si>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</si>
  <si>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</si>
  <si>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</si>
  <si>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</si>
  <si>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</si>
  <si>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</si>
  <si>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</si>
  <si>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</si>
  <si>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</si>
  <si>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</si>
  <si>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</si>
  <si>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</si>
  <si>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</si>
  <si>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</si>
  <si>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</si>
  <si>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</si>
  <si>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</si>
  <si>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</si>
  <si>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</si>
  <si>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</si>
  <si>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</si>
  <si>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</si>
  <si>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</si>
  <si>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</si>
  <si>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</si>
  <si>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</si>
  <si>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</si>
  <si>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</si>
  <si>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</si>
  <si>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</si>
  <si>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</si>
  <si>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</si>
  <si>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</si>
  <si>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</si>
  <si>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</si>
  <si>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</si>
  <si>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</si>
  <si>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</si>
  <si>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</si>
  <si>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</si>
  <si>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</si>
  <si>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</si>
  <si>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</si>
  <si>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</si>
  <si>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</si>
  <si>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</si>
  <si>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</si>
  <si>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</si>
  <si>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</si>
  <si>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</si>
  <si>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</si>
  <si>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</si>
  <si>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</si>
  <si>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</si>
  <si>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</si>
  <si>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</si>
  <si>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</si>
  <si>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</si>
  <si>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</si>
  <si>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</si>
  <si>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</si>
  <si>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</si>
  <si>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</si>
  <si>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</si>
  <si>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</si>
  <si>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</si>
  <si>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</si>
  <si>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</si>
  <si>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</si>
  <si>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</si>
  <si>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</si>
  <si>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</si>
  <si>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</si>
  <si>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</si>
  <si>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</si>
  <si>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</si>
  <si>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</si>
  <si>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</si>
  <si>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</si>
  <si>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</si>
  <si>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</si>
  <si>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</si>
  <si>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</si>
  <si>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</si>
  <si>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</si>
  <si>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</si>
  <si>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</si>
  <si>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</si>
  <si>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</si>
  <si>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</si>
  <si>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</si>
  <si>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</si>
  <si>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</si>
  <si>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</si>
  <si>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</si>
  <si>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</si>
  <si>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</si>
  <si>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</si>
  <si>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</si>
  <si>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</si>
  <si>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</si>
  <si>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</si>
  <si>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</si>
  <si>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</si>
  <si>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</si>
  <si>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</si>
  <si>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</si>
  <si>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</si>
  <si>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</si>
  <si>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</si>
  <si>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</si>
  <si>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</si>
  <si>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</si>
  <si>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</si>
  <si>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</si>
  <si>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</si>
  <si>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</si>
  <si>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</si>
  <si>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</si>
  <si>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</si>
  <si>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</si>
  <si>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</si>
  <si>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</si>
  <si>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</si>
  <si>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</si>
  <si>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</si>
  <si>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</si>
  <si>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</si>
  <si>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</si>
  <si>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</si>
  <si>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</si>
  <si>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</si>
  <si>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</si>
  <si>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</si>
  <si>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</si>
  <si>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</si>
  <si>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</si>
  <si>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</si>
  <si>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</si>
  <si>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</si>
  <si>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</si>
  <si>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</si>
  <si>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</si>
  <si>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</si>
  <si>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</si>
  <si>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</si>
  <si>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</si>
  <si>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</si>
  <si>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</si>
  <si>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</si>
  <si>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</si>
  <si>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</si>
  <si>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</si>
  <si>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</si>
  <si>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</si>
  <si>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</si>
  <si>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</si>
  <si>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</si>
  <si>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</si>
  <si>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</si>
  <si>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</si>
  <si>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</si>
  <si>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</si>
  <si>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</si>
  <si>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</si>
  <si>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</si>
  <si>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</si>
  <si>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</si>
  <si>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</si>
  <si>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</si>
  <si>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</si>
  <si>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</si>
  <si>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</si>
  <si>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</si>
  <si>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</si>
  <si>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</si>
  <si>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</si>
  <si>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</si>
  <si>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</si>
  <si>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</si>
  <si>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</si>
  <si>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</si>
  <si>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</si>
  <si>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</si>
  <si>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</si>
  <si>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</si>
  <si>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</si>
  <si>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</si>
  <si>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</si>
  <si>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</si>
  <si>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</si>
  <si>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</si>
  <si>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</si>
  <si>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</si>
  <si>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</si>
  <si>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</si>
  <si>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</si>
  <si>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</si>
  <si>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</si>
  <si>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</si>
  <si>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</si>
  <si>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</si>
  <si>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</si>
  <si>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</si>
  <si>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</si>
  <si>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</si>
  <si>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</si>
  <si>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</si>
  <si>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</si>
  <si>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</si>
  <si>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</si>
  <si>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</si>
  <si>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</si>
  <si>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</si>
  <si>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</si>
  <si>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</si>
  <si>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</si>
  <si>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</si>
  <si>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</si>
  <si>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</si>
  <si>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</si>
  <si>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</si>
  <si>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</si>
  <si>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</si>
  <si>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</si>
  <si>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</si>
  <si>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</si>
  <si>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</si>
  <si>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</si>
  <si>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</si>
  <si>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</si>
  <si>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</si>
  <si>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</si>
  <si>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</si>
  <si>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</si>
  <si>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</si>
  <si>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</si>
  <si>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</si>
  <si>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</si>
  <si>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</si>
  <si>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</si>
  <si>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</si>
  <si>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</si>
  <si>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</si>
  <si>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</si>
  <si>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</si>
  <si>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</si>
  <si>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</si>
  <si>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</si>
  <si>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</si>
  <si>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</si>
  <si>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</si>
  <si>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</si>
  <si>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</si>
  <si>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</si>
  <si>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</si>
  <si>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</si>
  <si>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</si>
  <si>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</si>
  <si>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</si>
  <si>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</si>
  <si>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</si>
  <si>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</si>
  <si>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</si>
  <si>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</si>
  <si>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</si>
  <si>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</si>
  <si>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</si>
  <si>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</si>
  <si>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</si>
  <si>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</si>
  <si>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</si>
  <si>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</si>
  <si>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</si>
  <si>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</si>
  <si>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</si>
  <si>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</si>
  <si>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</si>
  <si>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</si>
  <si>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</si>
  <si>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</si>
  <si>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</si>
  <si>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</si>
  <si>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</si>
  <si>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</si>
  <si>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</si>
  <si>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</si>
  <si>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</si>
  <si>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</si>
  <si>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</si>
  <si>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</si>
  <si>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</si>
  <si>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</si>
  <si>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</si>
  <si>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</si>
  <si>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</si>
  <si>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</si>
  <si>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</si>
  <si>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</si>
  <si>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</si>
  <si>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</si>
  <si>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</si>
  <si>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</si>
  <si>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</si>
  <si>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</si>
  <si>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</si>
  <si>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</si>
  <si>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</si>
  <si>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</si>
  <si>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</si>
  <si>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</si>
  <si>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</si>
  <si>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</si>
  <si>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</si>
  <si>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</si>
  <si>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</si>
  <si>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</si>
  <si>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</si>
  <si>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</si>
  <si>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</si>
  <si>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</si>
  <si>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</si>
  <si>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</si>
  <si>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</si>
  <si>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</si>
  <si>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</si>
  <si>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</si>
  <si>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</si>
  <si>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</si>
  <si>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</si>
  <si>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</si>
  <si>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</si>
  <si>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</si>
  <si>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</si>
  <si>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</si>
  <si>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</si>
  <si>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</si>
  <si>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</si>
  <si>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</si>
  <si>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</si>
  <si>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</si>
  <si>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</si>
  <si>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</si>
  <si>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</si>
  <si>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</si>
  <si>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</si>
  <si>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</si>
  <si>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</si>
  <si>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</si>
  <si>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</si>
  <si>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</si>
  <si>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</si>
  <si>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</si>
  <si>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</si>
  <si>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</si>
  <si>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</si>
  <si>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</si>
  <si>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</si>
  <si>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</si>
  <si>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</si>
  <si>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</si>
  <si>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</si>
  <si>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</si>
  <si>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</si>
  <si>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</si>
  <si>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</si>
  <si>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</si>
  <si>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</si>
  <si>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</si>
  <si>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</si>
  <si>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</si>
  <si>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</si>
  <si>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</si>
  <si>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</si>
  <si>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</si>
  <si>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</si>
  <si>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</si>
  <si>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</si>
  <si>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</si>
  <si>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</si>
  <si>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</si>
  <si>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</si>
  <si>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</si>
  <si>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</si>
  <si>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</si>
  <si>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</si>
  <si>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</si>
  <si>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</si>
  <si>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</si>
  <si>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</si>
  <si>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</si>
  <si>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</si>
  <si>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</si>
  <si>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</si>
  <si>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</si>
  <si>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</si>
  <si>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</si>
  <si>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</si>
  <si>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</si>
  <si>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</si>
  <si>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</si>
  <si>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</si>
  <si>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</si>
  <si>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</si>
  <si>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</si>
  <si>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</si>
  <si>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</si>
  <si>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</si>
  <si>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</si>
  <si>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</si>
  <si>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</si>
  <si>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</si>
  <si>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</si>
  <si>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</si>
  <si>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</si>
  <si>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</si>
  <si>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</si>
  <si>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</si>
  <si>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</si>
  <si>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</si>
  <si>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</si>
  <si>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</si>
  <si>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</si>
  <si>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</si>
  <si>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</si>
  <si>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</si>
  <si>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</si>
  <si>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</si>
  <si>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</si>
  <si>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</si>
  <si>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</si>
  <si>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</si>
  <si>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</si>
  <si>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</si>
  <si>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</si>
  <si>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</si>
  <si>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</si>
  <si>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</si>
  <si>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</si>
  <si>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</si>
  <si>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</si>
  <si>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</si>
  <si>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</si>
  <si>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</si>
  <si>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</si>
  <si>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</si>
  <si>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</si>
  <si>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</si>
  <si>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</si>
  <si>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</si>
  <si>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</si>
  <si>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</si>
  <si>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</si>
  <si>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</si>
  <si>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</si>
  <si>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</si>
  <si>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</si>
  <si>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</si>
  <si>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</si>
  <si>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</si>
  <si>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</si>
  <si>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</si>
  <si>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</si>
  <si>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</si>
  <si>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</si>
  <si>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</si>
  <si>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</si>
  <si>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</si>
  <si>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</si>
  <si>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</si>
  <si>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</si>
  <si>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</si>
  <si>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</si>
  <si>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</si>
  <si>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</si>
  <si>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</si>
  <si>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</si>
  <si>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</si>
  <si>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</si>
  <si>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</si>
  <si>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</si>
  <si>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</si>
  <si>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</si>
  <si>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</si>
  <si>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</si>
  <si>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</si>
  <si>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</si>
  <si>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</si>
  <si>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</si>
  <si>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</si>
  <si>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</si>
  <si>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</si>
  <si>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</si>
  <si>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</si>
  <si>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</si>
  <si>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</si>
  <si>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</si>
  <si>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</si>
  <si>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</si>
  <si>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</si>
  <si>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</si>
  <si>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</si>
  <si>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</si>
  <si>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</si>
  <si>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</si>
  <si>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</si>
  <si>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</si>
  <si>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</si>
  <si>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</si>
  <si>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</si>
  <si>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</si>
  <si>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</si>
  <si>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</si>
  <si>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</si>
  <si>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</si>
  <si>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</si>
  <si>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</si>
  <si>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</si>
  <si>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</si>
  <si>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</si>
  <si>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</si>
  <si>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</si>
  <si>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</si>
  <si>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</si>
  <si>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</si>
  <si>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</si>
  <si>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</si>
  <si>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</si>
  <si>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</si>
  <si>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</si>
  <si>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</si>
  <si>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</si>
  <si>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</si>
  <si>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</si>
  <si>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</si>
  <si>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</si>
  <si>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</si>
  <si>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</si>
  <si>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</si>
  <si>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</si>
  <si>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</si>
  <si>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</si>
  <si>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</si>
  <si>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</si>
  <si>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</si>
  <si>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</si>
  <si>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</si>
  <si>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</si>
  <si>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</si>
  <si>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</si>
  <si>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</si>
  <si>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</si>
  <si>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</si>
  <si>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</si>
  <si>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</si>
  <si>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</si>
  <si>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</si>
  <si>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</si>
  <si>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</si>
  <si>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</si>
  <si>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</si>
  <si>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</si>
  <si>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</si>
  <si>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</si>
  <si>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</si>
  <si>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</si>
  <si>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</si>
  <si>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</si>
  <si>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</si>
  <si>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</si>
  <si>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</si>
  <si>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</si>
  <si>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</si>
  <si>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</si>
  <si>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</si>
  <si>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</si>
  <si>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</si>
  <si>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</si>
  <si>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</si>
  <si>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</si>
  <si>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</si>
  <si>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</si>
  <si>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</si>
  <si>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</si>
  <si>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</si>
  <si>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</si>
  <si>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</si>
  <si>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</si>
  <si>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</si>
  <si>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</si>
  <si>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</si>
  <si>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</si>
  <si>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</si>
  <si>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</si>
  <si>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</si>
  <si>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</si>
  <si>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</si>
  <si>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</si>
  <si>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</si>
  <si>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</si>
  <si>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</si>
  <si>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</si>
  <si>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</si>
  <si>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</si>
  <si>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</si>
  <si>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</si>
  <si>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</si>
  <si>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</si>
  <si>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</si>
  <si>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</si>
  <si>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</si>
  <si>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</si>
  <si>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</si>
  <si>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</si>
  <si>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</si>
  <si>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</si>
  <si>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</si>
  <si>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</si>
  <si>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</si>
  <si>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</si>
  <si>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</si>
  <si>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</si>
  <si>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</si>
  <si>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</si>
  <si>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</si>
  <si>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</si>
  <si>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</si>
  <si>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</si>
  <si>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</si>
  <si>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</si>
  <si>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</si>
  <si>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</si>
  <si>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</si>
  <si>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</si>
  <si>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</si>
  <si>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</si>
  <si>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</si>
  <si>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</si>
  <si>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</si>
  <si>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</si>
  <si>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</si>
  <si>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</si>
  <si>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</si>
  <si>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</si>
  <si>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</si>
  <si>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</si>
  <si>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</si>
  <si>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</si>
  <si>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</si>
  <si>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</si>
  <si>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</si>
  <si>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</si>
  <si>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</si>
  <si>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</si>
  <si>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</si>
  <si>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</si>
  <si>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</si>
  <si>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</si>
  <si>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</si>
  <si>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</si>
  <si>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</si>
  <si>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</si>
  <si>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</si>
  <si>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</si>
  <si>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</si>
  <si>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</si>
  <si>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</si>
  <si>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</si>
  <si>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</si>
  <si>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</si>
  <si>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</si>
  <si>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</si>
  <si>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</si>
  <si>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</si>
  <si>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</si>
  <si>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</si>
  <si>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</si>
  <si>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</si>
  <si>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</si>
  <si>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</si>
  <si>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</si>
  <si>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</si>
  <si>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</si>
  <si>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</si>
  <si>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</si>
  <si>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</si>
  <si>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</si>
  <si>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</si>
  <si>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</si>
  <si>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</si>
  <si>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</si>
  <si>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</si>
  <si>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</si>
  <si>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</si>
  <si>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</si>
  <si>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</si>
  <si>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</si>
  <si>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</si>
  <si>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</si>
  <si>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</si>
  <si>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</si>
  <si>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</si>
  <si>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</si>
  <si>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</si>
  <si>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</si>
  <si>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</si>
  <si>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</si>
  <si>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</si>
  <si>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</si>
  <si>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</si>
  <si>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</si>
  <si>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</si>
  <si>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</si>
  <si>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</si>
  <si>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</si>
  <si>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</si>
  <si>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</si>
  <si>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</si>
  <si>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</si>
  <si>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</si>
  <si>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</si>
  <si>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</si>
  <si>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</si>
  <si>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</si>
  <si>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</si>
  <si>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</si>
  <si>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</si>
  <si>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</si>
  <si>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</si>
  <si>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</si>
  <si>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</si>
  <si>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</si>
  <si>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</si>
  <si>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</si>
  <si>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</si>
  <si>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</si>
  <si>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</si>
  <si>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</si>
  <si>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</si>
  <si>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</si>
  <si>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</si>
  <si>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</si>
  <si>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</si>
  <si>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</si>
  <si>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</si>
  <si>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</si>
  <si>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</si>
  <si>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</si>
  <si>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</si>
  <si>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</si>
  <si>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</si>
  <si>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</si>
  <si>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</si>
  <si>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</si>
  <si>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</si>
  <si>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</si>
  <si>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</si>
  <si>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</si>
  <si>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</si>
  <si>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</si>
  <si>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</si>
  <si>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</si>
  <si>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</si>
  <si>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</si>
  <si>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</si>
  <si>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</si>
  <si>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</si>
  <si>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</si>
  <si>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</si>
  <si>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</si>
  <si>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</si>
  <si>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</si>
  <si>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</si>
  <si>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</si>
  <si>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</si>
  <si>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</si>
  <si>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</si>
  <si>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</si>
  <si>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</si>
  <si>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</si>
  <si>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</si>
  <si>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</si>
  <si>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</si>
  <si>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</si>
  <si>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</si>
  <si>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</si>
  <si>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</si>
  <si>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</si>
  <si>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</si>
  <si>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</si>
  <si>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</si>
  <si>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</si>
  <si>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</si>
  <si>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</si>
  <si>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</si>
  <si>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</si>
  <si>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</si>
  <si>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</si>
  <si>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</si>
  <si>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</si>
  <si>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</si>
  <si>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</si>
  <si>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</si>
  <si>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</si>
  <si>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</si>
  <si>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</si>
  <si>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</si>
  <si>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</si>
  <si>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</si>
  <si>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</si>
  <si>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</si>
  <si>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</si>
  <si>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</si>
  <si>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</si>
  <si>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</si>
  <si>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</si>
  <si>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</si>
  <si>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</si>
  <si>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</si>
  <si>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</si>
  <si>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</si>
  <si>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</si>
  <si>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</si>
  <si>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</si>
  <si>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</si>
  <si>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</si>
  <si>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</si>
  <si>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</si>
  <si>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</si>
  <si>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</si>
  <si>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</si>
  <si>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</si>
  <si>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</si>
  <si>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</si>
  <si>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</si>
  <si>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</si>
  <si>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</si>
  <si>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</si>
  <si>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</si>
  <si>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</si>
  <si>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</si>
  <si>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</si>
  <si>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</si>
  <si>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</si>
  <si>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</si>
  <si>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</si>
  <si>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</si>
  <si>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</si>
  <si>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</si>
  <si>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</si>
  <si>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</si>
  <si>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</si>
  <si>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</si>
  <si>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</si>
  <si>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</si>
  <si>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</si>
  <si>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</si>
  <si>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</si>
  <si>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</si>
  <si>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</si>
  <si>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</si>
  <si>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</si>
  <si>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</si>
  <si>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</si>
  <si>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</si>
  <si>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</si>
  <si>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</si>
  <si>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</si>
  <si>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</si>
  <si>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</si>
  <si>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</si>
  <si>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</si>
  <si>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</si>
  <si>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</si>
  <si>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</si>
  <si>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</si>
  <si>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</si>
  <si>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</si>
  <si>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</si>
  <si>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</si>
  <si>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</si>
  <si>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</si>
  <si>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</si>
  <si>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</si>
  <si>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</si>
  <si>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</si>
  <si>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</si>
  <si>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</si>
  <si>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</si>
  <si>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</si>
  <si>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</si>
  <si>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</si>
  <si>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</si>
  <si>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</si>
  <si>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</si>
  <si>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</si>
  <si>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</si>
  <si>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</si>
  <si>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</si>
  <si>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</si>
  <si>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</si>
  <si>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</si>
  <si>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</si>
  <si>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</si>
  <si>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</si>
  <si>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</si>
  <si>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</si>
  <si>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</si>
  <si>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</si>
  <si>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</si>
  <si>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</si>
  <si>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</si>
  <si>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</si>
  <si>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</si>
  <si>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</si>
  <si>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</si>
  <si>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</si>
  <si>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</si>
  <si>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</si>
  <si>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</si>
  <si>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</si>
  <si>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</si>
  <si>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</si>
  <si>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</si>
  <si>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</si>
  <si>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</si>
  <si>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</si>
  <si>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</si>
  <si>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</si>
  <si>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</si>
  <si>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</si>
  <si>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</si>
  <si>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</si>
  <si>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</si>
  <si>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</si>
  <si>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</si>
  <si>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</si>
  <si>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</si>
  <si>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</si>
  <si>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</si>
  <si>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</si>
  <si>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</si>
  <si>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</si>
  <si>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</si>
  <si>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</si>
  <si>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</si>
  <si>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</si>
  <si>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</si>
  <si>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</si>
  <si>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</si>
  <si>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</si>
  <si>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</si>
  <si>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</si>
  <si>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</si>
  <si>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</si>
  <si>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</si>
  <si>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</si>
  <si>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</si>
  <si>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</si>
  <si>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</si>
  <si>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</si>
  <si>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</si>
  <si>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</si>
  <si>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</si>
  <si>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</si>
  <si>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</si>
  <si>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</si>
  <si>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</si>
  <si>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</si>
  <si>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</si>
  <si>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</si>
  <si>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</si>
  <si>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</si>
  <si>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</si>
  <si>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</si>
  <si>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</si>
  <si>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</si>
  <si>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</si>
  <si>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</si>
  <si>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</si>
  <si>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</si>
  <si>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</si>
  <si>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</si>
  <si>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</si>
  <si>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</si>
  <si>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</si>
  <si>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</si>
  <si>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</si>
  <si>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</si>
  <si>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</si>
  <si>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</si>
  <si>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</si>
  <si>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</si>
  <si>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</si>
  <si>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</si>
  <si>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</si>
  <si>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</si>
  <si>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</si>
  <si>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</si>
  <si>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</si>
  <si>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</si>
  <si>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</si>
  <si>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</si>
  <si>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</si>
  <si>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</si>
  <si>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</si>
  <si>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</si>
  <si>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</si>
  <si>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</si>
  <si>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</si>
  <si>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</si>
  <si>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</si>
  <si>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</si>
  <si>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</si>
  <si>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</si>
  <si>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</si>
  <si>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</si>
  <si>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</si>
  <si>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</si>
  <si>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</si>
  <si>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</si>
  <si>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</si>
  <si>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</si>
  <si>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</si>
  <si>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</si>
  <si>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</si>
  <si>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</si>
  <si>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</si>
  <si>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</si>
  <si>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</si>
  <si>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</si>
  <si>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</si>
  <si>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</si>
  <si>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</si>
  <si>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</si>
  <si>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</si>
  <si>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</si>
  <si>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</si>
  <si>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</si>
  <si>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</si>
  <si>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</si>
  <si>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</si>
  <si>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</si>
  <si>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</si>
  <si>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</si>
  <si>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</si>
  <si>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</si>
  <si>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</si>
  <si>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</si>
  <si>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</si>
  <si>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</si>
  <si>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</si>
  <si>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</si>
  <si>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</si>
  <si>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</si>
  <si>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</si>
  <si>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</si>
  <si>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</si>
  <si>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</si>
  <si>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</si>
  <si>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</si>
  <si>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</si>
  <si>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</si>
  <si>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</si>
  <si>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</si>
  <si>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</si>
  <si>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</si>
  <si>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</si>
  <si>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</si>
  <si>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</si>
  <si>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</si>
  <si>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</si>
  <si>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</si>
  <si>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</si>
  <si>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</si>
  <si>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</si>
  <si>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</si>
  <si>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</si>
  <si>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</si>
  <si>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</si>
  <si>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</si>
  <si>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</si>
  <si>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</si>
  <si>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</si>
  <si>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</si>
  <si>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</si>
  <si>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</si>
  <si>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</si>
  <si>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</si>
  <si>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</si>
  <si>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</si>
  <si>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</si>
  <si>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</si>
  <si>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</si>
  <si>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</si>
  <si>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</si>
  <si>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</si>
  <si>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</si>
  <si>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</si>
  <si>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</si>
  <si>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</si>
  <si>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</si>
  <si>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</si>
  <si>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</si>
  <si>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</si>
  <si>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</si>
  <si>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</si>
  <si>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</si>
  <si>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</si>
  <si>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</si>
  <si>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</si>
  <si>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</si>
  <si>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</si>
  <si>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</si>
  <si>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</si>
  <si>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</si>
  <si>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</si>
  <si>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</si>
  <si>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</si>
  <si>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</si>
  <si>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</si>
  <si>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</si>
  <si>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</si>
  <si>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</si>
  <si>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</si>
  <si>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</si>
  <si>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</si>
  <si>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</si>
  <si>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</si>
  <si>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</si>
  <si>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</si>
  <si>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</si>
  <si>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</si>
  <si>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</si>
  <si>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</si>
  <si>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</si>
  <si>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</si>
  <si>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</si>
  <si>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</si>
  <si>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</si>
  <si>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</si>
  <si>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</si>
  <si>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</si>
  <si>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</si>
  <si>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</si>
  <si>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</si>
  <si>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</si>
  <si>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</si>
  <si>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</si>
  <si>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</si>
  <si>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</si>
  <si>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</si>
  <si>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</si>
  <si>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</si>
  <si>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</si>
  <si>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</si>
  <si>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</si>
  <si>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</si>
  <si>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</si>
  <si>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</si>
  <si>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</si>
  <si>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</si>
  <si>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</si>
  <si>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</si>
  <si>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</si>
  <si>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</si>
  <si>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</si>
  <si>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</si>
  <si>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</si>
  <si>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</si>
  <si>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</si>
  <si>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</si>
  <si>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</si>
  <si>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</si>
  <si>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</si>
  <si>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</si>
  <si>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</si>
  <si>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</si>
  <si>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</si>
  <si>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</si>
  <si>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</si>
  <si>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</si>
  <si>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</si>
  <si>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</si>
  <si>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</si>
  <si>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</si>
  <si>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</si>
  <si>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</si>
  <si>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</si>
  <si>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</si>
  <si>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</si>
  <si>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</si>
  <si>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</si>
  <si>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</si>
  <si>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</si>
  <si>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</si>
  <si>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</si>
  <si>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</si>
  <si>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</si>
  <si>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</si>
  <si>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</si>
  <si>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</si>
  <si>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</si>
  <si>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</si>
  <si>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</si>
  <si>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</si>
  <si>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</si>
  <si>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</si>
  <si>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</si>
  <si>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</si>
  <si>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</si>
  <si>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</si>
  <si>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</si>
  <si>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</si>
  <si>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</si>
  <si>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</si>
  <si>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</si>
  <si>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</si>
  <si>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</si>
  <si>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</si>
  <si>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</si>
  <si>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</si>
  <si>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</si>
  <si>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</si>
  <si>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</si>
  <si>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</si>
  <si>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</si>
  <si>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</si>
  <si>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</si>
  <si>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</si>
  <si>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</si>
  <si>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</si>
  <si>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</si>
  <si>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</si>
  <si>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</si>
  <si>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</si>
  <si>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</si>
  <si>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</si>
  <si>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</si>
  <si>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</si>
  <si>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</si>
  <si>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</si>
  <si>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</si>
  <si>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</si>
  <si>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</si>
  <si>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</si>
  <si>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</si>
  <si>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</si>
  <si>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</si>
  <si>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</si>
  <si>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</si>
  <si>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</si>
  <si>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</si>
  <si>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</si>
  <si>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</si>
  <si>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</si>
  <si>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</si>
  <si>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</si>
  <si>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</si>
  <si>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</si>
  <si>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</si>
  <si>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</si>
  <si>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</si>
  <si>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</si>
  <si>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</si>
  <si>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</si>
  <si>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</si>
  <si>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</si>
  <si>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</si>
  <si>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</si>
  <si>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</si>
  <si>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</si>
  <si>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</si>
  <si>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</si>
  <si>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</si>
  <si>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</si>
  <si>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</si>
  <si>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</si>
  <si>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</si>
  <si>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</si>
  <si>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</si>
  <si>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</si>
  <si>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</si>
  <si>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</si>
  <si>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</si>
  <si>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</si>
  <si>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</si>
  <si>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</si>
  <si>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</si>
  <si>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</si>
  <si>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</si>
  <si>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</si>
  <si>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</si>
  <si>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</si>
  <si>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</si>
  <si>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</si>
  <si>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</si>
  <si>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</si>
  <si>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</si>
  <si>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</si>
  <si>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</si>
  <si>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</si>
  <si>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</si>
  <si>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</si>
  <si>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</si>
  <si>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</si>
  <si>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</si>
  <si>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</si>
  <si>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</si>
  <si>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</si>
  <si>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</si>
  <si>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</si>
  <si>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</si>
  <si>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</si>
  <si>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</si>
  <si>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</si>
  <si>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</si>
  <si>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</si>
  <si>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</si>
  <si>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</si>
  <si>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</si>
  <si>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</si>
  <si>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</si>
  <si>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</si>
  <si>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</si>
  <si>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</si>
  <si>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</si>
  <si>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</si>
  <si>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</si>
  <si>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</si>
  <si>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</si>
  <si>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</si>
  <si>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</si>
  <si>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</si>
  <si>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</si>
  <si>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</si>
  <si>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</si>
  <si>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</si>
  <si>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</si>
  <si>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</si>
  <si>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</si>
  <si>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</si>
  <si>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</si>
  <si>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</si>
  <si>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</si>
  <si>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</si>
  <si>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</si>
  <si>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</si>
  <si>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</si>
  <si>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</si>
  <si>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</si>
  <si>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</si>
  <si>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</si>
  <si>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</si>
  <si>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</si>
  <si>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</si>
  <si>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</si>
  <si>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</si>
  <si>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</si>
  <si>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</si>
  <si>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</si>
  <si>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</si>
  <si>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</si>
  <si>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</si>
  <si>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</si>
  <si>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</si>
  <si>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</si>
  <si>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</si>
  <si>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</si>
  <si>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</si>
  <si>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</si>
  <si>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</si>
  <si>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</si>
  <si>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</si>
  <si>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</si>
  <si>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</si>
  <si>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</si>
  <si>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</si>
  <si>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</si>
  <si>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</si>
  <si>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</si>
  <si>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</si>
  <si>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</si>
  <si>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</si>
  <si>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</si>
  <si>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</si>
  <si>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</si>
  <si>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</si>
  <si>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</si>
  <si>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</si>
  <si>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</si>
  <si>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</si>
  <si>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</si>
  <si>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</si>
  <si>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</si>
  <si>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</si>
  <si>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</si>
  <si>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</si>
  <si>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</si>
  <si>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</si>
  <si>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</si>
  <si>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</si>
  <si>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</si>
  <si>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</si>
  <si>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</si>
  <si>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</si>
  <si>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</si>
  <si>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</si>
  <si>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</si>
  <si>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</si>
  <si>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</si>
  <si>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</si>
  <si>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</si>
  <si>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</si>
  <si>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</si>
  <si>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</si>
  <si>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</si>
  <si>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</si>
  <si>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</si>
  <si>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</si>
  <si>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</si>
  <si>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</si>
  <si>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</si>
  <si>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</si>
  <si>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</si>
  <si>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</si>
  <si>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</si>
  <si>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</si>
  <si>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</si>
  <si>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</si>
  <si>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</si>
  <si>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</si>
  <si>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</si>
  <si>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</si>
  <si>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</si>
  <si>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</si>
  <si>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</si>
  <si>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</si>
  <si>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</si>
  <si>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</si>
  <si>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</si>
  <si>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</si>
  <si>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</si>
  <si>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</si>
  <si>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</si>
  <si>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</si>
  <si>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</si>
  <si>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</si>
  <si>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</si>
  <si>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</si>
  <si>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</si>
  <si>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</si>
  <si>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</si>
  <si>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</si>
  <si>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</si>
  <si>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</si>
  <si>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</si>
  <si>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</si>
  <si>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</si>
  <si>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</si>
  <si>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</si>
  <si>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</si>
  <si>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</si>
  <si>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</si>
  <si>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</si>
  <si>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</si>
  <si>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</si>
  <si>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</si>
  <si>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</si>
  <si>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</si>
  <si>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</si>
  <si>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</si>
  <si>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</si>
  <si>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</si>
  <si>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</si>
  <si>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</si>
  <si>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</si>
  <si>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</si>
  <si>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</si>
  <si>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</si>
  <si>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</si>
  <si>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</si>
  <si>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</si>
  <si>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</si>
  <si>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</si>
  <si>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</si>
  <si>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</si>
  <si>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</si>
  <si>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</si>
  <si>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</si>
  <si>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</si>
  <si>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</si>
  <si>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</si>
  <si>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</si>
  <si>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</si>
  <si>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</si>
  <si>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</si>
  <si>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</si>
  <si>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</si>
  <si>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</si>
  <si>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</si>
  <si>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</si>
  <si>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</si>
  <si>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</si>
  <si>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</si>
  <si>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</si>
  <si>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</si>
  <si>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</si>
  <si>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</si>
  <si>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</si>
  <si>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</si>
  <si>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</si>
  <si>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</si>
  <si>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</si>
  <si>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</si>
  <si>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</si>
  <si>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</si>
  <si>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</si>
  <si>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</si>
  <si>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</si>
  <si>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</si>
  <si>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</si>
  <si>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</si>
  <si>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</si>
  <si>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</si>
  <si>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</si>
  <si>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</si>
  <si>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</si>
  <si>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</si>
  <si>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</si>
  <si>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</si>
  <si>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</si>
  <si>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</si>
  <si>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</si>
  <si>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</si>
  <si>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</si>
  <si>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</si>
  <si>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</si>
  <si>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</si>
  <si>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</si>
  <si>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</si>
  <si>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</si>
  <si>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</si>
  <si>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</si>
  <si>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</si>
  <si>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</si>
  <si>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</si>
  <si>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</si>
  <si>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</si>
  <si>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</si>
  <si>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</si>
  <si>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</si>
  <si>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</si>
  <si>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</si>
  <si>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</si>
  <si>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</si>
  <si>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</si>
  <si>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</si>
  <si>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</si>
  <si>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</si>
  <si>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</si>
  <si>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</si>
  <si>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</si>
  <si>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</si>
  <si>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</si>
  <si>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</si>
  <si>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</si>
  <si>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</si>
  <si>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</si>
  <si>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</si>
  <si>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</si>
  <si>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</si>
  <si>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</si>
  <si>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</si>
  <si>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</si>
  <si>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</si>
  <si>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</si>
  <si>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</si>
  <si>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</si>
  <si>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</si>
  <si>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</si>
  <si>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</si>
  <si>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</si>
  <si>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</si>
  <si>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</si>
  <si>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</si>
  <si>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</si>
  <si>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</si>
  <si>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</si>
  <si>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</si>
  <si>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</si>
  <si>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</si>
  <si>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</si>
  <si>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</si>
  <si>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</si>
  <si>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</si>
  <si>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</si>
  <si>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</si>
  <si>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</si>
  <si>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</si>
  <si>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</si>
  <si>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</si>
  <si>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</si>
  <si>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</si>
  <si>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</si>
  <si>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</si>
  <si>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</si>
  <si>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</si>
  <si>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</si>
  <si>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</si>
  <si>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</si>
  <si>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</si>
  <si>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</si>
  <si>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</si>
  <si>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</si>
  <si>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</si>
  <si>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</si>
  <si>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</si>
  <si>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</si>
  <si>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</si>
  <si>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</si>
  <si>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</si>
  <si>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</si>
  <si>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</si>
  <si>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</si>
  <si>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</si>
  <si>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</si>
  <si>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</si>
  <si>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</si>
  <si>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</si>
  <si>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</si>
  <si>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</si>
  <si>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</si>
  <si>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</si>
  <si>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</si>
  <si>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</si>
  <si>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</si>
  <si>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</si>
  <si>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</si>
  <si>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</si>
  <si>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</si>
  <si>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</si>
  <si>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</si>
  <si>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</si>
  <si>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</si>
  <si>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</si>
  <si>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</si>
  <si>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</si>
  <si>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</si>
  <si>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</si>
  <si>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</si>
  <si>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</si>
  <si>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</si>
  <si>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</si>
  <si>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</si>
  <si>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</si>
  <si>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</si>
  <si>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</si>
  <si>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</si>
  <si>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</si>
  <si>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</si>
  <si>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</si>
  <si>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</si>
  <si>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</si>
  <si>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</si>
  <si>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</si>
  <si>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</si>
  <si>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</si>
  <si>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</si>
  <si>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</si>
  <si>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</si>
  <si>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</si>
  <si>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</si>
  <si>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</si>
  <si>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</si>
  <si>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</si>
  <si>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</si>
  <si>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</si>
  <si>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</si>
  <si>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</si>
  <si>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</si>
  <si>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</si>
  <si>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</si>
  <si>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</si>
  <si>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</si>
  <si>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</si>
  <si>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</si>
  <si>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</si>
  <si>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</si>
  <si>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</si>
  <si>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</si>
  <si>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</si>
  <si>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</si>
  <si>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</si>
  <si>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</si>
  <si>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</si>
  <si>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</si>
  <si>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</si>
  <si>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</si>
  <si>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</si>
  <si>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</si>
  <si>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</si>
  <si>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</si>
  <si>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</si>
  <si>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</si>
  <si>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</si>
  <si>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</si>
  <si>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</si>
  <si>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</si>
  <si>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</si>
  <si>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</si>
  <si>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</si>
  <si>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</si>
  <si>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</si>
  <si>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</si>
  <si>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</si>
  <si>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</si>
  <si>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</si>
  <si>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</si>
  <si>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</si>
  <si>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</si>
  <si>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</si>
  <si>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</si>
  <si>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</si>
  <si>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</si>
  <si>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</si>
  <si>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</si>
  <si>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</si>
  <si>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</si>
  <si>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</si>
  <si>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</si>
  <si>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</si>
  <si>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</si>
  <si>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</si>
  <si>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</si>
  <si>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</si>
  <si>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</si>
  <si>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</si>
  <si>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</si>
  <si>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</si>
  <si>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</si>
  <si>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</si>
  <si>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</si>
  <si>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</si>
  <si>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</si>
  <si>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</si>
  <si>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</si>
  <si>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</si>
  <si>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</si>
  <si>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</si>
  <si>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</si>
  <si>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</si>
  <si>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</si>
  <si>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</si>
  <si>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</si>
  <si>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</si>
  <si>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</si>
  <si>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</si>
  <si>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</si>
  <si>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</si>
  <si>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</si>
  <si>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</si>
  <si>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</si>
  <si>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</si>
  <si>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</si>
  <si>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</si>
  <si>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</si>
  <si>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</si>
  <si>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</si>
  <si>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</si>
  <si>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</si>
  <si>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</si>
  <si>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</si>
  <si>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</si>
  <si>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</si>
  <si>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</si>
  <si>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</si>
  <si>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</si>
  <si>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</si>
  <si>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</si>
  <si>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</si>
  <si>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</si>
  <si>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</si>
  <si>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</si>
  <si>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</si>
  <si>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</si>
  <si>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</si>
  <si>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</si>
  <si>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</si>
  <si>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</si>
  <si>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</si>
  <si>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</si>
  <si>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</si>
  <si>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</si>
  <si>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</si>
  <si>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</si>
  <si>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</si>
  <si>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</si>
  <si>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</si>
  <si>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</si>
  <si>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</si>
  <si>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</si>
  <si>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</si>
  <si>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</si>
  <si>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</si>
  <si>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</si>
  <si>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</si>
  <si>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</si>
  <si>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</si>
  <si>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</si>
  <si>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</si>
  <si>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</si>
  <si>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</si>
  <si>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</si>
  <si>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</si>
  <si>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</si>
  <si>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</si>
  <si>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</si>
  <si>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</si>
  <si>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</si>
  <si>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</si>
  <si>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</si>
  <si>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</si>
  <si>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</si>
  <si>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</si>
  <si>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</si>
  <si>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</si>
  <si>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</si>
  <si>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</si>
  <si>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</si>
  <si>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</si>
  <si>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</si>
  <si>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</si>
  <si>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</si>
  <si>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</si>
  <si>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</si>
  <si>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</si>
  <si>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</si>
  <si>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</si>
  <si>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</si>
  <si>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</si>
  <si>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</si>
  <si>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</si>
  <si>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</si>
  <si>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</si>
  <si>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</si>
  <si>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</si>
  <si>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</si>
  <si>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</si>
  <si>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</si>
  <si>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</si>
  <si>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</si>
  <si>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</si>
  <si>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</si>
  <si>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</si>
  <si>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</si>
  <si>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</si>
  <si>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</si>
  <si>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</si>
  <si>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</si>
  <si>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</si>
  <si>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</si>
  <si>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</si>
  <si>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</si>
  <si>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</si>
  <si>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</si>
  <si>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</si>
  <si>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</si>
  <si>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</si>
  <si>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</si>
  <si>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</si>
  <si>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</si>
  <si>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</si>
  <si>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</si>
  <si>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</si>
  <si>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</si>
  <si>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</si>
  <si>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</si>
  <si>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</si>
  <si>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</si>
  <si>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</si>
  <si>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</si>
  <si>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</si>
  <si>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</si>
  <si>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</si>
  <si>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</si>
  <si>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</si>
  <si>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</si>
  <si>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</si>
  <si>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>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</si>
</sst>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-%20&#1090;&#1077;&#1093;&#1085;&#1086;&#1083;&#1086;&#1075;&#1080;&#1080;%20(&#1084;)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%20&#1090;&#1077;&#1093;&#1085;&#1086;&#1083;&#1086;&#1075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&#1058;&#1077;&#1093;&#1085;&#1086;&#1083;&#1086;&#1075;&#1080;&#1103;2020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90;&#1077;&#1093;&#1085;&#1086;&#1083;&#1086;&#1075;&#1080;&#1103;_&#1084;&#1072;&#1083;&#1100;&#1095;&#1080;&#1082;&#1080;_7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54;&#1056;&#1052;&#1040;%203%20&#1058;&#1077;&#1093;&#1085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>Строгий</v>
          </cell>
          <cell r="D10" t="str">
            <v>Владимир</v>
          </cell>
          <cell r="E10" t="str">
            <v>Андреевич</v>
          </cell>
          <cell r="F10" t="str">
            <v>Мужской</v>
          </cell>
          <cell r="G10">
            <v>39349</v>
          </cell>
          <cell r="H10" t="str">
            <v>РОССИЯ</v>
          </cell>
          <cell r="I10" t="str">
            <v>не имеются</v>
          </cell>
        </row>
        <row r="11">
          <cell r="C11" t="str">
            <v>Холоденко</v>
          </cell>
          <cell r="D11" t="str">
            <v>Владислав</v>
          </cell>
          <cell r="E11" t="str">
            <v>Александрович</v>
          </cell>
          <cell r="F11" t="str">
            <v>Мужской</v>
          </cell>
          <cell r="G11">
            <v>39727</v>
          </cell>
          <cell r="H11" t="str">
            <v>РОССИЯ</v>
          </cell>
          <cell r="I11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>Тищенко</v>
          </cell>
          <cell r="D10" t="str">
            <v xml:space="preserve">Никита </v>
          </cell>
          <cell r="E10" t="str">
            <v>Георгиевич</v>
          </cell>
          <cell r="I10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>Арженовский</v>
          </cell>
          <cell r="D10" t="str">
            <v>Егор</v>
          </cell>
          <cell r="E10" t="str">
            <v>Алексевич</v>
          </cell>
          <cell r="F10" t="str">
            <v>Мужской</v>
          </cell>
          <cell r="G10">
            <v>39220</v>
          </cell>
          <cell r="H10" t="str">
            <v>РОССИЯ</v>
          </cell>
          <cell r="I10" t="str">
            <v>не имеются</v>
          </cell>
          <cell r="J10">
            <v>1123</v>
          </cell>
        </row>
        <row r="11">
          <cell r="C11" t="str">
            <v>Григорян</v>
          </cell>
          <cell r="D11" t="str">
            <v>Роман</v>
          </cell>
          <cell r="E11" t="str">
            <v>Сергеевич</v>
          </cell>
          <cell r="F11" t="str">
            <v>Мужской</v>
          </cell>
          <cell r="G11">
            <v>39654</v>
          </cell>
          <cell r="H11" t="str">
            <v>РОССИЯ</v>
          </cell>
          <cell r="I11" t="str">
            <v>не имеются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>Карпенко</v>
          </cell>
          <cell r="D10" t="str">
            <v xml:space="preserve"> Семен </v>
          </cell>
          <cell r="E10" t="str">
            <v>Вячеславович</v>
          </cell>
          <cell r="F10" t="str">
            <v>Мужской</v>
          </cell>
          <cell r="G10">
            <v>39496</v>
          </cell>
          <cell r="H10" t="str">
            <v>РОССИЯ</v>
          </cell>
          <cell r="I10" t="str">
            <v>не имеются</v>
          </cell>
        </row>
        <row r="11">
          <cell r="C11" t="str">
            <v xml:space="preserve">Перепелко </v>
          </cell>
          <cell r="D11" t="str">
            <v>Константин</v>
          </cell>
          <cell r="E11" t="str">
            <v xml:space="preserve"> Александрович</v>
          </cell>
          <cell r="F11" t="str">
            <v>Мужской</v>
          </cell>
          <cell r="G11">
            <v>39133</v>
          </cell>
          <cell r="H11" t="str">
            <v>РОССИЯ</v>
          </cell>
          <cell r="I11" t="str">
            <v>не имеются</v>
          </cell>
        </row>
        <row r="12">
          <cell r="C12" t="str">
            <v xml:space="preserve">Козин </v>
          </cell>
          <cell r="D12" t="str">
            <v xml:space="preserve">Денис </v>
          </cell>
          <cell r="E12" t="str">
            <v>Николаевич</v>
          </cell>
          <cell r="F12" t="str">
            <v>Мужской</v>
          </cell>
          <cell r="G12">
            <v>39283</v>
          </cell>
          <cell r="H12" t="str">
            <v>РОССИЯ</v>
          </cell>
          <cell r="I12" t="str">
            <v>не имеются</v>
          </cell>
          <cell r="J12">
            <v>870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 (м)"/>
      <sheetName val="8 класс (д)"/>
      <sheetName val="Лист3"/>
    </sheetNames>
    <sheetDataSet>
      <sheetData sheetId="0" refreshError="1">
        <row r="10">
          <cell r="C10" t="str">
            <v>Иценков</v>
          </cell>
          <cell r="D10" t="str">
            <v>Иван</v>
          </cell>
          <cell r="E10" t="str">
            <v>Максимович</v>
          </cell>
          <cell r="G10">
            <v>39240</v>
          </cell>
          <cell r="H10" t="str">
            <v>РОССИЯ</v>
          </cell>
          <cell r="I10" t="str">
            <v>не имеется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zoomScale="85" zoomScaleNormal="85" workbookViewId="0">
      <selection activeCell="H28" sqref="H28"/>
    </sheetView>
  </sheetViews>
  <sheetFormatPr defaultRowHeight="15" x14ac:dyDescent="0.25"/>
  <cols>
    <col min="1" max="1" width="22.375" style="9" customWidth="1"/>
    <col min="2" max="2" width="4.875" customWidth="1"/>
    <col min="3" max="3" width="18.875" customWidth="1"/>
    <col min="4" max="4" width="17.125" customWidth="1"/>
    <col min="5" max="5" width="16.5" customWidth="1"/>
    <col min="6" max="6" width="9.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5" style="39" customWidth="1"/>
    <col min="12" max="12" width="9.5" customWidth="1"/>
    <col min="13" max="13" width="12.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6" t="s">
        <v>2799</v>
      </c>
      <c r="D3" s="46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47" t="s">
        <v>2800</v>
      </c>
      <c r="C4" s="48"/>
      <c r="D4" s="48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8" t="s">
        <v>33</v>
      </c>
      <c r="C6" s="48"/>
      <c r="D6" s="48"/>
      <c r="E6" s="48"/>
      <c r="F6" s="48"/>
      <c r="G6" s="48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5.9" customHeight="1" x14ac:dyDescent="0.25">
      <c r="A10" s="11" t="s">
        <v>33</v>
      </c>
      <c r="B10" s="12">
        <v>1</v>
      </c>
      <c r="C10" s="13" t="str">
        <f>[1]Форма3!C10</f>
        <v>Строгий</v>
      </c>
      <c r="D10" s="13" t="str">
        <f>[1]Форма3!D10</f>
        <v>Владимир</v>
      </c>
      <c r="E10" s="13" t="str">
        <f>[1]Форма3!E10</f>
        <v>Андреевич</v>
      </c>
      <c r="F10" s="19" t="str">
        <f>[1]Форма3!F10</f>
        <v>Мужской</v>
      </c>
      <c r="G10" s="15">
        <f>[1]Форма3!G10</f>
        <v>39349</v>
      </c>
      <c r="H10" s="19" t="str">
        <f>[1]Форма3!H10</f>
        <v>РОССИЯ</v>
      </c>
      <c r="I10" s="19" t="str">
        <f>[1]Форма3!I10</f>
        <v>не имеются</v>
      </c>
      <c r="J10" s="42"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7</v>
      </c>
      <c r="M10" s="44" t="s">
        <v>324</v>
      </c>
      <c r="N10" s="45">
        <v>69</v>
      </c>
    </row>
    <row r="11" spans="1:14" ht="38.450000000000003" customHeight="1" x14ac:dyDescent="0.25">
      <c r="A11" s="11" t="str">
        <f t="shared" ref="A11:A15" si="0">$A$10</f>
        <v>Зерноградский</v>
      </c>
      <c r="B11" s="12">
        <v>2</v>
      </c>
      <c r="C11" s="13" t="str">
        <f>[2]Форма3!C10</f>
        <v>Тищенко</v>
      </c>
      <c r="D11" s="13" t="str">
        <f>[2]Форма3!D10</f>
        <v xml:space="preserve">Никита </v>
      </c>
      <c r="E11" s="13" t="str">
        <f>[2]Форма3!E10</f>
        <v>Георгиевич</v>
      </c>
      <c r="F11" s="19" t="s">
        <v>328</v>
      </c>
      <c r="G11" s="15">
        <v>39188</v>
      </c>
      <c r="H11" s="19" t="s">
        <v>70</v>
      </c>
      <c r="I11" s="19" t="str">
        <f>[2]Форма3!I10</f>
        <v>не имеются</v>
      </c>
      <c r="J11" s="42">
        <v>875</v>
      </c>
      <c r="K11" s="40" t="str">
        <f>VLOOKUP(J11,ОО!C:E,3,FALSE)</f>
        <v>муниципальное бюджетное общеобразовательное учреждение Новоивановская средняя общеобразовательная школа Зерноградского района</v>
      </c>
      <c r="L11" s="14">
        <v>7</v>
      </c>
      <c r="M11" s="13" t="s">
        <v>323</v>
      </c>
      <c r="N11" s="14">
        <v>68</v>
      </c>
    </row>
    <row r="12" spans="1:14" ht="48" customHeight="1" x14ac:dyDescent="0.25">
      <c r="A12" s="11" t="str">
        <f t="shared" si="0"/>
        <v>Зерноградский</v>
      </c>
      <c r="B12" s="12">
        <v>3</v>
      </c>
      <c r="C12" s="13" t="str">
        <f>[3]Форма3!C11</f>
        <v>Григорян</v>
      </c>
      <c r="D12" s="13" t="str">
        <f>[3]Форма3!D11</f>
        <v>Роман</v>
      </c>
      <c r="E12" s="13" t="str">
        <f>[3]Форма3!E11</f>
        <v>Сергеевич</v>
      </c>
      <c r="F12" s="19" t="str">
        <f>[3]Форма3!F11</f>
        <v>Мужской</v>
      </c>
      <c r="G12" s="15">
        <f>[3]Форма3!G11</f>
        <v>39654</v>
      </c>
      <c r="H12" s="19" t="str">
        <f>[3]Форма3!H11</f>
        <v>РОССИЯ</v>
      </c>
      <c r="I12" s="19" t="str">
        <f>[3]Форма3!I11</f>
        <v>не имеются</v>
      </c>
      <c r="J12" s="42">
        <f>[3]Форма3!J10</f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v>7</v>
      </c>
      <c r="M12" s="13" t="s">
        <v>323</v>
      </c>
      <c r="N12" s="14">
        <v>67</v>
      </c>
    </row>
    <row r="13" spans="1:14" ht="37.9" customHeight="1" x14ac:dyDescent="0.25">
      <c r="A13" s="11" t="str">
        <f t="shared" si="0"/>
        <v>Зерноградский</v>
      </c>
      <c r="B13" s="12">
        <v>4</v>
      </c>
      <c r="C13" s="13" t="str">
        <f>[4]Форма3!C11</f>
        <v xml:space="preserve">Перепелко </v>
      </c>
      <c r="D13" s="13" t="str">
        <f>[4]Форма3!D11</f>
        <v>Константин</v>
      </c>
      <c r="E13" s="13" t="str">
        <f>[4]Форма3!E11</f>
        <v xml:space="preserve"> Александрович</v>
      </c>
      <c r="F13" s="19" t="str">
        <f>[4]Форма3!F11</f>
        <v>Мужской</v>
      </c>
      <c r="G13" s="15">
        <f>[4]Форма3!G11</f>
        <v>39133</v>
      </c>
      <c r="H13" s="19" t="str">
        <f>[4]Форма3!H11</f>
        <v>РОССИЯ</v>
      </c>
      <c r="I13" s="19" t="str">
        <f>[4]Форма3!I11</f>
        <v>не имеются</v>
      </c>
      <c r="J13" s="42">
        <v>870</v>
      </c>
      <c r="K13" s="40" t="str">
        <f>VLOOKUP(J13,ОО!C:E,3,FALSE)</f>
        <v>муниципальное бюджетное общеобразовательное учреждение средняя общеобразовательная школа (военвед) г.Зернограда</v>
      </c>
      <c r="L13" s="14">
        <v>7</v>
      </c>
      <c r="M13" s="13" t="s">
        <v>325</v>
      </c>
      <c r="N13" s="14">
        <v>49</v>
      </c>
    </row>
    <row r="14" spans="1:14" ht="25.9" customHeight="1" x14ac:dyDescent="0.25">
      <c r="A14" s="11" t="str">
        <f t="shared" si="0"/>
        <v>Зерноградский</v>
      </c>
      <c r="B14" s="12">
        <v>5</v>
      </c>
      <c r="C14" s="13" t="str">
        <f>[1]Форма3!C11</f>
        <v>Холоденко</v>
      </c>
      <c r="D14" s="13" t="str">
        <f>[1]Форма3!D11</f>
        <v>Владислав</v>
      </c>
      <c r="E14" s="13" t="str">
        <f>[1]Форма3!E11</f>
        <v>Александрович</v>
      </c>
      <c r="F14" s="19" t="str">
        <f>[1]Форма3!F11</f>
        <v>Мужской</v>
      </c>
      <c r="G14" s="15">
        <f>[1]Форма3!G11</f>
        <v>39727</v>
      </c>
      <c r="H14" s="19" t="str">
        <f>[1]Форма3!H11</f>
        <v>РОССИЯ</v>
      </c>
      <c r="I14" s="19" t="str">
        <f>[1]Форма3!I11</f>
        <v>не имеются</v>
      </c>
      <c r="J14" s="42">
        <v>866</v>
      </c>
      <c r="K14" s="40" t="str">
        <f>VLOOKUP(J14,ОО!C:E,3,FALSE)</f>
        <v>муниципальное бюджетное общеобразовательное учреждение гимназия г.Зернограда</v>
      </c>
      <c r="L14" s="14">
        <v>7</v>
      </c>
      <c r="M14" s="13" t="s">
        <v>325</v>
      </c>
      <c r="N14" s="14">
        <v>33</v>
      </c>
    </row>
    <row r="15" spans="1:14" ht="36.6" customHeight="1" x14ac:dyDescent="0.25">
      <c r="A15" s="11" t="str">
        <f t="shared" si="0"/>
        <v>Зерноградский</v>
      </c>
      <c r="B15" s="12">
        <v>6</v>
      </c>
      <c r="C15" s="13" t="str">
        <f>'[5]7 класс (м)'!C10</f>
        <v>Иценков</v>
      </c>
      <c r="D15" s="13" t="str">
        <f>'[5]7 класс (м)'!D10</f>
        <v>Иван</v>
      </c>
      <c r="E15" s="13" t="str">
        <f>'[5]7 класс (м)'!E10</f>
        <v>Максимович</v>
      </c>
      <c r="F15" s="19" t="s">
        <v>328</v>
      </c>
      <c r="G15" s="15">
        <f>'[5]7 класс (м)'!G10</f>
        <v>39240</v>
      </c>
      <c r="H15" s="19" t="str">
        <f>'[5]7 класс (м)'!H10</f>
        <v>РОССИЯ</v>
      </c>
      <c r="I15" s="19" t="str">
        <f>'[5]7 класс (м)'!I10</f>
        <v>не имеется</v>
      </c>
      <c r="J15" s="42">
        <v>871</v>
      </c>
      <c r="K15" s="40" t="str">
        <f>VLOOKUP(J15,ОО!C:E,3,FALSE)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5" s="14">
        <v>7</v>
      </c>
      <c r="M15" s="13" t="s">
        <v>325</v>
      </c>
      <c r="N15" s="14">
        <v>32</v>
      </c>
    </row>
    <row r="16" spans="1:14" ht="37.15" customHeight="1" x14ac:dyDescent="0.25">
      <c r="A16" s="11" t="s">
        <v>33</v>
      </c>
      <c r="B16" s="12">
        <v>7</v>
      </c>
      <c r="C16" s="13" t="str">
        <f>[4]Форма3!C12</f>
        <v xml:space="preserve">Козин </v>
      </c>
      <c r="D16" s="13" t="str">
        <f>[4]Форма3!D12</f>
        <v xml:space="preserve">Денис </v>
      </c>
      <c r="E16" s="13" t="str">
        <f>[4]Форма3!E12</f>
        <v>Николаевич</v>
      </c>
      <c r="F16" s="19" t="str">
        <f>[4]Форма3!F12</f>
        <v>Мужской</v>
      </c>
      <c r="G16" s="15">
        <f>[4]Форма3!G12</f>
        <v>39283</v>
      </c>
      <c r="H16" s="19" t="str">
        <f>[4]Форма3!H12</f>
        <v>РОССИЯ</v>
      </c>
      <c r="I16" s="19" t="str">
        <f>[4]Форма3!I12</f>
        <v>не имеются</v>
      </c>
      <c r="J16" s="42">
        <f>[4]Форма3!J12</f>
        <v>870</v>
      </c>
      <c r="K16" s="40" t="str">
        <f>VLOOKUP(J16,ОО!C:E,3,FALSE)</f>
        <v>муниципальное бюджетное общеобразовательное учреждение средняя общеобразовательная школа (военвед) г.Зернограда</v>
      </c>
      <c r="L16" s="14">
        <v>7</v>
      </c>
      <c r="M16" s="13" t="s">
        <v>325</v>
      </c>
      <c r="N16" s="14">
        <v>31</v>
      </c>
    </row>
    <row r="17" spans="1:14" ht="27" customHeight="1" x14ac:dyDescent="0.25">
      <c r="A17" s="11" t="s">
        <v>33</v>
      </c>
      <c r="B17" s="12">
        <v>8</v>
      </c>
      <c r="C17" s="13" t="str">
        <f>[4]Форма3!C10</f>
        <v>Карпенко</v>
      </c>
      <c r="D17" s="13" t="str">
        <f>[4]Форма3!D10</f>
        <v xml:space="preserve"> Семен </v>
      </c>
      <c r="E17" s="13" t="str">
        <f>[4]Форма3!E10</f>
        <v>Вячеславович</v>
      </c>
      <c r="F17" s="19" t="str">
        <f>[4]Форма3!F10</f>
        <v>Мужской</v>
      </c>
      <c r="G17" s="15">
        <f>[4]Форма3!G10</f>
        <v>39496</v>
      </c>
      <c r="H17" s="19" t="str">
        <f>[4]Форма3!H10</f>
        <v>РОССИЯ</v>
      </c>
      <c r="I17" s="19" t="str">
        <f>[4]Форма3!I10</f>
        <v>не имеются</v>
      </c>
      <c r="J17" s="42">
        <v>870</v>
      </c>
      <c r="K17" s="40" t="str">
        <f>VLOOKUP(J17,ОО!C:E,3,FALSE)</f>
        <v>муниципальное бюджетное общеобразовательное учреждение средняя общеобразовательная школа (военвед) г.Зернограда</v>
      </c>
      <c r="L17" s="14">
        <v>7</v>
      </c>
      <c r="M17" s="13" t="s">
        <v>325</v>
      </c>
      <c r="N17" s="14">
        <v>31</v>
      </c>
    </row>
    <row r="18" spans="1:14" ht="47.45" customHeight="1" x14ac:dyDescent="0.25">
      <c r="A18" s="11" t="s">
        <v>33</v>
      </c>
      <c r="B18" s="12">
        <v>9</v>
      </c>
      <c r="C18" s="13" t="str">
        <f>[3]Форма3!C10</f>
        <v>Арженовский</v>
      </c>
      <c r="D18" s="13" t="str">
        <f>[3]Форма3!D10</f>
        <v>Егор</v>
      </c>
      <c r="E18" s="13" t="str">
        <f>[3]Форма3!E10</f>
        <v>Алексевич</v>
      </c>
      <c r="F18" s="19" t="str">
        <f>[3]Форма3!F10</f>
        <v>Мужской</v>
      </c>
      <c r="G18" s="15">
        <f>[3]Форма3!G10</f>
        <v>39220</v>
      </c>
      <c r="H18" s="19" t="str">
        <f>[3]Форма3!H10</f>
        <v>РОССИЯ</v>
      </c>
      <c r="I18" s="19" t="str">
        <f>[3]Форма3!I10</f>
        <v>не имеются</v>
      </c>
      <c r="J18" s="42">
        <v>1123</v>
      </c>
      <c r="K18" s="40" t="str">
        <f>VLOOKUP(J18,ОО!C:E,3,FALSE)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8" s="14">
        <v>7</v>
      </c>
      <c r="M18" s="13" t="s">
        <v>325</v>
      </c>
      <c r="N18" s="14">
        <v>28</v>
      </c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49"/>
      <c r="D22" s="49"/>
      <c r="E22" s="49"/>
      <c r="F22" s="50"/>
      <c r="G22" s="49"/>
      <c r="H22" s="51"/>
      <c r="I22" s="51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49"/>
      <c r="D23" s="49"/>
      <c r="E23" s="49"/>
      <c r="F23" s="50"/>
      <c r="G23" s="49"/>
      <c r="H23" s="51"/>
      <c r="I23" s="51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1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24:G509 G10:G21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M11:M509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H24:H509 H10:H21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I24:I509 I10:I21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F24:F509 F10:F21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" style="31" customWidth="1"/>
    <col min="2" max="2" width="31" style="32" customWidth="1"/>
    <col min="3" max="3" width="9.125" style="33"/>
    <col min="4" max="4" width="34.5" style="32" customWidth="1"/>
    <col min="5" max="5" width="50.5" style="34" customWidth="1"/>
    <col min="6" max="6" width="9.125" style="31"/>
    <col min="7" max="7" width="45.62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5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2020-12-04T08:47:40Z</dcterms:modified>
</cp:coreProperties>
</file>