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ы по технологии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62913" iterateDelta="1E-4"/>
</workbook>
</file>

<file path=xl/calcChain.xml><?xml version="1.0" encoding="utf-8"?>
<calcChain xmlns="http://schemas.openxmlformats.org/spreadsheetml/2006/main">
  <c r="L15" i="4" l="1"/>
  <c r="L16" i="4"/>
  <c r="L17" i="4"/>
  <c r="L18" i="4"/>
  <c r="L19" i="4"/>
  <c r="L20" i="4"/>
  <c r="L21" i="4"/>
  <c r="L22" i="4"/>
  <c r="L23" i="4"/>
  <c r="L24" i="4"/>
  <c r="L25" i="4"/>
  <c r="J11" i="4" l="1"/>
  <c r="C24" i="4" l="1"/>
  <c r="D24" i="4"/>
  <c r="E24" i="4"/>
  <c r="F24" i="4"/>
  <c r="G24" i="4"/>
  <c r="H24" i="4"/>
  <c r="I24" i="4"/>
  <c r="J24" i="4"/>
  <c r="K24" i="4"/>
  <c r="J14" i="4" l="1"/>
  <c r="J12" i="4"/>
  <c r="C25" i="4" l="1"/>
  <c r="D25" i="4"/>
  <c r="E25" i="4"/>
  <c r="G25" i="4"/>
  <c r="I25" i="4"/>
  <c r="J25" i="4"/>
  <c r="K25" i="4"/>
  <c r="C17" i="4" l="1"/>
  <c r="D17" i="4"/>
  <c r="E17" i="4"/>
  <c r="G17" i="4"/>
  <c r="I17" i="4"/>
  <c r="J17" i="4"/>
  <c r="K17" i="4"/>
  <c r="C23" i="4"/>
  <c r="D23" i="4"/>
  <c r="E23" i="4"/>
  <c r="G23" i="4"/>
  <c r="I23" i="4"/>
  <c r="J23" i="4"/>
  <c r="K23" i="4"/>
  <c r="C22" i="4"/>
  <c r="D22" i="4"/>
  <c r="E22" i="4"/>
  <c r="G22" i="4"/>
  <c r="I22" i="4"/>
  <c r="J22" i="4"/>
  <c r="K22" i="4"/>
  <c r="C10" i="4"/>
  <c r="D10" i="4"/>
  <c r="E10" i="4"/>
  <c r="G10" i="4"/>
  <c r="J10" i="4"/>
  <c r="K10" i="4"/>
  <c r="C16" i="4"/>
  <c r="D16" i="4"/>
  <c r="E16" i="4"/>
  <c r="G16" i="4"/>
  <c r="J16" i="4"/>
  <c r="K16" i="4"/>
  <c r="C19" i="4"/>
  <c r="D19" i="4"/>
  <c r="E19" i="4"/>
  <c r="G19" i="4"/>
  <c r="I19" i="4"/>
  <c r="J19" i="4"/>
  <c r="K19" i="4"/>
  <c r="C20" i="4"/>
  <c r="D20" i="4"/>
  <c r="E20" i="4"/>
  <c r="G20" i="4"/>
  <c r="J20" i="4"/>
  <c r="K20" i="4"/>
  <c r="C18" i="4"/>
  <c r="D18" i="4"/>
  <c r="E18" i="4"/>
  <c r="G18" i="4"/>
  <c r="I18" i="4"/>
  <c r="J18" i="4"/>
  <c r="K18" i="4"/>
  <c r="J15" i="4"/>
  <c r="J13" i="4"/>
  <c r="G15" i="4"/>
  <c r="I15" i="4"/>
  <c r="G13" i="4"/>
  <c r="I13" i="4"/>
  <c r="C15" i="4"/>
  <c r="D15" i="4"/>
  <c r="E15" i="4"/>
  <c r="C13" i="4"/>
  <c r="D13" i="4"/>
  <c r="E13" i="4"/>
  <c r="C12" i="4"/>
  <c r="D12" i="4"/>
  <c r="E12" i="4"/>
  <c r="G12" i="4"/>
  <c r="I12" i="4"/>
  <c r="K12" i="4"/>
  <c r="C14" i="4"/>
  <c r="D14" i="4"/>
  <c r="E14" i="4"/>
  <c r="G14" i="4"/>
  <c r="I14" i="4"/>
  <c r="K14" i="4"/>
</calcChain>
</file>

<file path=xl/sharedStrings.xml><?xml version="1.0" encoding="utf-8"?>
<sst xmlns="http://schemas.openxmlformats.org/spreadsheetml/2006/main" count="403" uniqueCount="345">
  <si>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</si>
  <si>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</si>
  <si>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</si>
  <si>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</si>
  <si>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</si>
  <si>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</si>
  <si>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</si>
  <si>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</si>
  <si>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</si>
  <si>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</si>
  <si>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</si>
  <si>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</si>
  <si>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</si>
  <si>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</si>
  <si>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</si>
  <si>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</si>
  <si>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</si>
  <si>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</si>
  <si>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</si>
  <si>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</si>
  <si>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</si>
  <si>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</si>
  <si>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</si>
  <si>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</si>
  <si>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</si>
  <si>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</si>
  <si>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</si>
  <si>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</si>
  <si>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</si>
  <si>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</si>
  <si>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</si>
  <si>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</si>
  <si>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</si>
  <si>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</si>
  <si>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</si>
  <si>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</si>
  <si>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</si>
  <si>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</si>
  <si>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</si>
  <si>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</si>
  <si>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</si>
  <si>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</si>
  <si>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</si>
  <si>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</si>
  <si>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</si>
  <si>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</si>
  <si>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</si>
  <si>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</si>
  <si>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</si>
  <si>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</si>
  <si>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</si>
  <si>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</si>
  <si>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</si>
  <si>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</si>
  <si>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</si>
  <si>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</si>
  <si>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</si>
  <si>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</si>
  <si>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</si>
  <si>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</si>
  <si>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</si>
  <si>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</si>
  <si>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</si>
  <si>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</si>
  <si>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</si>
  <si>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</si>
  <si>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</si>
  <si>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</si>
  <si>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</si>
  <si>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</si>
  <si>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</si>
  <si>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</si>
  <si>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</si>
  <si>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</si>
  <si>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</si>
  <si>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</si>
  <si>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</si>
  <si>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</si>
  <si>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</si>
  <si>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</si>
  <si>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</si>
  <si>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</si>
  <si>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</si>
  <si>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</si>
  <si>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</si>
  <si>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</si>
  <si>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</si>
  <si>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</si>
  <si>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</si>
  <si>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</si>
  <si>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</si>
  <si>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</si>
  <si>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</si>
  <si>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</si>
  <si>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</si>
  <si>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</si>
  <si>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</si>
  <si>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</si>
  <si>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</si>
  <si>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</si>
  <si>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</si>
  <si>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</si>
  <si>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</si>
  <si>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</si>
  <si>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</si>
  <si>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</si>
  <si>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</si>
  <si>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</si>
  <si>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</si>
  <si>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</si>
  <si>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</si>
  <si>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</si>
  <si>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</si>
  <si>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</si>
  <si>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</si>
  <si>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</si>
  <si>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</si>
  <si>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</si>
  <si>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</si>
  <si>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</si>
  <si>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</si>
  <si>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</si>
  <si>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</si>
  <si>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</si>
  <si>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</si>
  <si>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</si>
  <si>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</si>
  <si>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</si>
  <si>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</si>
  <si>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</si>
  <si>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</si>
  <si>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</si>
  <si>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</si>
  <si>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</si>
  <si>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</si>
  <si>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</si>
  <si>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</si>
  <si>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</si>
  <si>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</si>
  <si>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</si>
  <si>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</si>
  <si>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</si>
  <si>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</si>
  <si>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</si>
  <si>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</si>
  <si>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</si>
  <si>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</si>
  <si>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</si>
  <si>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</si>
  <si>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</si>
  <si>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</si>
  <si>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</si>
  <si>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</si>
  <si>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</si>
  <si>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</si>
  <si>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</si>
  <si>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</si>
  <si>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</si>
  <si>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</si>
  <si>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</si>
  <si>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</si>
  <si>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</si>
  <si>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</si>
  <si>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</si>
  <si>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</si>
  <si>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</si>
  <si>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</si>
  <si>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</si>
  <si>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</si>
  <si>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</si>
  <si>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</si>
  <si>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</si>
  <si>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</si>
  <si>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</si>
  <si>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</si>
  <si>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</si>
  <si>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</si>
  <si>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</si>
  <si>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</si>
  <si>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</si>
  <si>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</si>
  <si>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</si>
  <si>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</si>
  <si>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</si>
  <si>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</si>
  <si>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</si>
  <si>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</si>
  <si>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</si>
  <si>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</si>
  <si>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</si>
  <si>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</si>
  <si>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</si>
  <si>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</si>
  <si>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</si>
  <si>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</si>
  <si>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</si>
  <si>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</si>
  <si>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</si>
  <si>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</si>
  <si>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</si>
  <si>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</si>
  <si>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</si>
  <si>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</si>
  <si>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</si>
  <si>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</si>
  <si>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</si>
  <si>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</si>
  <si>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</si>
  <si>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</si>
  <si>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</si>
  <si>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</si>
  <si>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</si>
  <si>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</si>
  <si>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</si>
  <si>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</si>
  <si>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</si>
  <si>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</si>
  <si>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</si>
  <si>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</si>
  <si>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</si>
  <si>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</si>
  <si>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</si>
  <si>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</si>
  <si>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</si>
  <si>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</si>
  <si>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</si>
  <si>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</si>
  <si>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</si>
  <si>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</si>
  <si>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</si>
  <si>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</si>
  <si>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</si>
  <si>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</si>
  <si>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</si>
  <si>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</si>
  <si>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</si>
  <si>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</si>
  <si>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</si>
  <si>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</si>
  <si>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</si>
  <si>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</si>
  <si>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</si>
  <si>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</si>
  <si>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</si>
  <si>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</si>
  <si>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</si>
  <si>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</si>
  <si>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</si>
  <si>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</si>
  <si>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</si>
  <si>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</si>
  <si>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</si>
  <si>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</si>
  <si>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</si>
  <si>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</si>
  <si>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</si>
  <si>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</si>
  <si>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</si>
  <si>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</si>
  <si>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</si>
  <si>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</si>
  <si>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</si>
  <si>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</si>
  <si>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</si>
  <si>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</si>
  <si>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</si>
  <si>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</si>
  <si>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</si>
  <si>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</si>
  <si>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</si>
  <si>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</si>
  <si>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</si>
  <si>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</si>
  <si>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</si>
  <si>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</si>
  <si>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</si>
  <si>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</si>
  <si>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</si>
  <si>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</si>
  <si>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</si>
  <si>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</si>
  <si>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</si>
  <si>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</si>
  <si>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</si>
  <si>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</si>
  <si>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</si>
  <si>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</si>
  <si>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</si>
  <si>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</si>
  <si>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</si>
  <si>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</si>
  <si>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</si>
  <si>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</si>
  <si>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</si>
  <si>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</si>
  <si>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</si>
  <si>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</si>
  <si>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</si>
  <si>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</si>
  <si>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</si>
  <si>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</si>
  <si>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</si>
  <si>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</si>
  <si>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</si>
  <si>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</si>
  <si>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</si>
  <si>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</si>
  <si>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</si>
  <si>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</si>
  <si>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</si>
  <si>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</si>
  <si>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</si>
  <si>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</si>
  <si>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</si>
  <si>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</si>
  <si>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</si>
  <si>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</si>
  <si>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</si>
  <si>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</si>
  <si>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</si>
  <si>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</si>
  <si>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</si>
  <si>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</si>
  <si>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</si>
  <si>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</si>
  <si>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</si>
  <si>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</si>
  <si>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</si>
  <si>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</si>
  <si>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</si>
  <si>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</si>
  <si>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</si>
  <si>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</si>
  <si>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</si>
  <si>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</si>
  <si>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</si>
  <si>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технологии</t>
  </si>
  <si>
    <t>28 ноября 2018 года</t>
  </si>
  <si>
    <t>Кулешова</t>
  </si>
  <si>
    <t>Надежда</t>
  </si>
  <si>
    <t>Леонидовна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</si>
  <si>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</si>
  <si>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Скрипникова</t>
  </si>
  <si>
    <t>София</t>
  </si>
  <si>
    <t>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</si>
</sst>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90;&#1077;&#1093;&#1085;&#1086;&#1083;&#1086;&#1075;&#1080;&#1103;/&#1083;&#1080;&#1094;&#1077;&#1081;%20%20&#1089;&#1087;&#1080;&#1089;&#1082;&#1080;%20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47;&#1077;&#1088;&#1085;&#1086;&#1075;&#1088;&#1072;&#1076;&#1089;&#1082;&#1080;&#1081;_%20&#1058;&#1077;&#1093;&#1085;&#1086;&#1083;&#1086;&#1075;&#1080;&#1103;_9%20&#1078;_%20&#1060;&#1086;&#1088;&#1084;&#1072;%20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90;&#1077;&#1093;&#1085;&#1086;&#1083;&#1086;&#1075;&#1080;&#1103;/&#1043;%20-%20&#1041;%20&#1090;&#1077;&#1093;&#1085;&#1086;&#1083;&#1086;&#1075;&#1080;&#1103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_%20&#1058;&#1077;&#1093;&#1085;&#1086;&#1083;&#1086;&#1075;&#1080;&#1103;_7&#1078;_%20&#1060;&#1086;&#1088;&#1084;&#1072;%2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57;&#1054;&#1064;%20&#8470;%202/&#1090;&#1077;&#1093;&#1085;&#1086;&#1083;&#1086;&#1075;&#1080;&#1103;%20&#1076;&#1077;&#1074;&#1086;&#1095;&#1082;&#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52;&#1077;&#1095;&#1077;&#1090;&#1082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90;&#1077;&#1093;&#1085;&#1086;&#1083;&#1086;&#1075;&#1080;&#1103;/&#1059;&#1048;&#1054;&#1055;%20%20&#1090;&#1077;&#1093;&#1085;&#1086;&#1083;&#1086;&#1075;&#1080;&#110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90;&#1077;&#1093;&#1085;&#1086;&#1083;&#1086;&#1075;&#1080;&#1103;/&#1075;&#1080;&#1084;&#1085;&#1072;&#1079;%20%208%20&#1060;&#1086;&#1088;&#1084;&#1072;%203%208&#1082;&#108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90;&#1077;&#1093;&#1085;&#1086;&#1083;&#1086;&#1075;&#1080;&#1103;/&#1050;&#1086;&#1085;&#1079;&#1072;&#1074;&#1086;&#1076;%20&#1090;&#1077;&#1093;&#1085;&#1086;&#1083;&#1086;&#1075;&#1080;&#1103;%20&#1060;&#1086;&#1088;&#1084;&#1072;%203%20&#1089;&#1087;&#1080;&#1089;&#1082;&#108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90;&#1077;&#1093;&#1085;&#1086;&#1083;&#1086;&#1075;&#1080;&#1103;/&#1044;&#1086;&#1085;&#1089;&#1082;&#1072;&#1103;%20&#1090;&#1077;&#1093;&#1085;&#1086;&#1083;&#1086;&#1075;&#1080;&#1103;%208%20&#1082;&#1083;&#1072;&#1089;&#10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90;&#1077;&#1093;&#1085;&#1086;&#1083;&#1086;&#1075;&#1080;&#1103;/&#1052;&#1072;&#1085;&#1099;&#1095;%20&#1078;%20&#1089;&#1087;&#1080;&#1089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8">
          <cell r="C18" t="str">
            <v>Целуйко</v>
          </cell>
        </row>
        <row r="27">
          <cell r="C27" t="str">
            <v>Кирсанова</v>
          </cell>
          <cell r="D27" t="str">
            <v>Ирина</v>
          </cell>
          <cell r="E27" t="str">
            <v>Сергеевна</v>
          </cell>
          <cell r="G27">
            <v>38268</v>
          </cell>
          <cell r="J27" t="str">
            <v>муниципальное бюджетное общеобразовательное учреждение лицей г. Зернограда</v>
          </cell>
          <cell r="K27">
            <v>8</v>
          </cell>
        </row>
        <row r="28">
          <cell r="C28" t="str">
            <v>Чернокоз</v>
          </cell>
          <cell r="D28" t="str">
            <v>Дарья</v>
          </cell>
          <cell r="E28" t="str">
            <v>Андреевна</v>
          </cell>
          <cell r="G28">
            <v>38173</v>
          </cell>
          <cell r="J28" t="str">
            <v>муниципальное бюджетное общеобразовательное учреждение лицей г. Зернограда</v>
          </cell>
          <cell r="K28">
            <v>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Соколова</v>
          </cell>
          <cell r="D10" t="str">
            <v>Виктория</v>
          </cell>
          <cell r="E10" t="str">
            <v>Александровна</v>
          </cell>
          <cell r="F10" t="str">
            <v>Женский</v>
          </cell>
          <cell r="G10">
            <v>38308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10">
            <v>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1">
          <cell r="C11" t="str">
            <v>Соколова</v>
          </cell>
        </row>
        <row r="12">
          <cell r="C12" t="str">
            <v xml:space="preserve">Санько </v>
          </cell>
          <cell r="D12" t="str">
            <v>Елизавета</v>
          </cell>
          <cell r="E12" t="str">
            <v>Александровна</v>
          </cell>
          <cell r="G12">
            <v>37300</v>
          </cell>
          <cell r="I12" t="str">
            <v>не имеются</v>
          </cell>
          <cell r="J12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12">
            <v>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J10" t="str">
            <v>муниципальное бюджетное общеобразовательное учреждение лицей г. Зернограда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 xml:space="preserve">Борисенко </v>
          </cell>
        </row>
        <row r="11">
          <cell r="C11" t="str">
            <v>Савенко</v>
          </cell>
          <cell r="D11" t="str">
            <v>Ольга</v>
          </cell>
          <cell r="E11" t="str">
            <v>Владимировна</v>
          </cell>
          <cell r="G11">
            <v>38007</v>
          </cell>
          <cell r="I11" t="str">
            <v>не имеются</v>
          </cell>
          <cell r="K11">
            <v>8</v>
          </cell>
        </row>
        <row r="12">
          <cell r="C12" t="str">
            <v xml:space="preserve">Рубцова </v>
          </cell>
          <cell r="D12" t="str">
            <v>Полина</v>
          </cell>
          <cell r="E12" t="str">
            <v>Дмитриевна</v>
          </cell>
          <cell r="G12">
            <v>38114</v>
          </cell>
          <cell r="I12" t="str">
            <v>не имеются</v>
          </cell>
          <cell r="K12">
            <v>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физическая культура"/>
      <sheetName val="биология"/>
      <sheetName val="физика"/>
      <sheetName val="химия"/>
      <sheetName val="история"/>
      <sheetName val="немецкий язык"/>
      <sheetName val="математика"/>
      <sheetName val="искусство (МХК)"/>
      <sheetName val="английский язык"/>
      <sheetName val="география"/>
      <sheetName val="ОБЖ"/>
      <sheetName val="обществознание"/>
      <sheetName val="русский язык"/>
      <sheetName val="информатика"/>
      <sheetName val="технология"/>
      <sheetName val="пра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">
          <cell r="B10" t="str">
            <v>Здесенкова</v>
          </cell>
        </row>
        <row r="14">
          <cell r="B14" t="str">
            <v>Богатикова</v>
          </cell>
          <cell r="C14" t="str">
            <v>Ирина</v>
          </cell>
          <cell r="D14" t="str">
            <v>Александровна</v>
          </cell>
          <cell r="E14">
            <v>38104</v>
          </cell>
          <cell r="G14" t="str">
            <v>не имеются</v>
          </cell>
          <cell r="H14" t="str">
            <v xml:space="preserve">муниципальное бюджетное общеобразовательное учреждение Мечетинская средняя общеобразовательная школа </v>
          </cell>
        </row>
        <row r="15">
          <cell r="B15" t="str">
            <v>Сухачёва</v>
          </cell>
          <cell r="C15" t="str">
            <v>Александра</v>
          </cell>
          <cell r="D15" t="str">
            <v>Сергеевна</v>
          </cell>
          <cell r="E15">
            <v>37998</v>
          </cell>
          <cell r="G15" t="str">
            <v>не имеются</v>
          </cell>
          <cell r="H15" t="str">
            <v xml:space="preserve">муниципальное бюджетное общеобразовательное учреждение Мечетинская средняя общеобразовательная школа </v>
          </cell>
        </row>
      </sheetData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6">
          <cell r="C16" t="str">
            <v>Дмитриева</v>
          </cell>
        </row>
        <row r="22">
          <cell r="C22" t="str">
            <v>Курило</v>
          </cell>
          <cell r="D22" t="str">
            <v>Виктория</v>
          </cell>
          <cell r="E22" t="str">
            <v>Андреевна</v>
          </cell>
          <cell r="G22">
            <v>38208</v>
          </cell>
          <cell r="I22" t="str">
            <v>не имеются</v>
          </cell>
          <cell r="J2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22">
            <v>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Клименко</v>
          </cell>
          <cell r="D10" t="str">
            <v>Марина</v>
          </cell>
          <cell r="E10" t="str">
            <v>Александровна</v>
          </cell>
          <cell r="G10">
            <v>38072</v>
          </cell>
          <cell r="I10" t="str">
            <v>не имеются</v>
          </cell>
          <cell r="J10" t="str">
            <v>муниципальное бюджетное общеобразовательное учреждение гимназия г.Зернограда</v>
          </cell>
          <cell r="K10">
            <v>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8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0">
          <cell r="C10" t="str">
            <v>Пархоменко</v>
          </cell>
          <cell r="D10" t="str">
            <v>Алина</v>
          </cell>
          <cell r="E10" t="str">
            <v>Юрьевна</v>
          </cell>
          <cell r="G10">
            <v>38177</v>
          </cell>
          <cell r="I10" t="str">
            <v>не имеются</v>
          </cell>
          <cell r="J10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K10">
            <v>8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B9" t="str">
            <v>Глечикова</v>
          </cell>
          <cell r="C9" t="str">
            <v>Злата</v>
          </cell>
          <cell r="D9" t="str">
            <v>Дмитриевна</v>
          </cell>
          <cell r="F9">
            <v>38420</v>
          </cell>
          <cell r="I9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J9">
            <v>8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кл"/>
      <sheetName val="6кл"/>
      <sheetName val="7кл"/>
      <sheetName val="8кл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/>
      <sheetData sheetId="2">
        <row r="10">
          <cell r="B10" t="str">
            <v>Безручко</v>
          </cell>
        </row>
      </sheetData>
      <sheetData sheetId="3" refreshError="1">
        <row r="10">
          <cell r="B10" t="str">
            <v>Лебедева</v>
          </cell>
          <cell r="C10" t="str">
            <v>Алёна</v>
          </cell>
          <cell r="D10" t="str">
            <v xml:space="preserve">Алексеевна  </v>
          </cell>
          <cell r="F10">
            <v>38350</v>
          </cell>
          <cell r="H10" t="str">
            <v>не имеются</v>
          </cell>
          <cell r="I10" t="str">
            <v>муниципальное бюджетное общеобразовательное учреждение Манычская средняя общеобразовательная школа</v>
          </cell>
          <cell r="J10">
            <v>8</v>
          </cell>
        </row>
        <row r="11">
          <cell r="B11" t="str">
            <v>Новикова</v>
          </cell>
          <cell r="C11" t="str">
            <v>Анастасия</v>
          </cell>
          <cell r="D11" t="str">
            <v xml:space="preserve">Дмитриевна        </v>
          </cell>
          <cell r="F11">
            <v>38159</v>
          </cell>
          <cell r="H11" t="str">
            <v>не имеются</v>
          </cell>
          <cell r="I11" t="str">
            <v>муниципальное бюджетное общеобразовательное учреждение Манычская средняя общеобразовательная школа</v>
          </cell>
          <cell r="J11">
            <v>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A4" workbookViewId="0">
      <selection activeCell="C26" sqref="C26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8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45" x14ac:dyDescent="0.25">
      <c r="A10" s="16" t="s">
        <v>33</v>
      </c>
      <c r="B10" s="17">
        <v>1</v>
      </c>
      <c r="C10" s="18" t="str">
        <f>[1]Форма3!C27</f>
        <v>Кирсанова</v>
      </c>
      <c r="D10" s="18" t="str">
        <f>[1]Форма3!D27</f>
        <v>Ирина</v>
      </c>
      <c r="E10" s="18" t="str">
        <f>[1]Форма3!E27</f>
        <v>Сергеевна</v>
      </c>
      <c r="F10" s="19" t="s">
        <v>329</v>
      </c>
      <c r="G10" s="20">
        <f>[1]Форма3!G27</f>
        <v>38268</v>
      </c>
      <c r="H10" s="19" t="s">
        <v>70</v>
      </c>
      <c r="I10" s="19" t="s">
        <v>321</v>
      </c>
      <c r="J10" s="21" t="str">
        <f>[1]Форма3!J27</f>
        <v>муниципальное бюджетное общеобразовательное учреждение лицей г. Зернограда</v>
      </c>
      <c r="K10" s="19">
        <f>[1]Форма3!K27</f>
        <v>8</v>
      </c>
      <c r="L10" s="19" t="s">
        <v>324</v>
      </c>
      <c r="M10" s="19">
        <v>99.5</v>
      </c>
    </row>
    <row r="11" spans="1:13" ht="60" x14ac:dyDescent="0.25">
      <c r="A11" s="16" t="s">
        <v>33</v>
      </c>
      <c r="B11" s="17">
        <v>2</v>
      </c>
      <c r="C11" s="18" t="s">
        <v>342</v>
      </c>
      <c r="D11" s="18" t="s">
        <v>343</v>
      </c>
      <c r="E11" s="18" t="s">
        <v>344</v>
      </c>
      <c r="F11" s="19" t="s">
        <v>329</v>
      </c>
      <c r="G11" s="20"/>
      <c r="H11" s="19" t="s">
        <v>70</v>
      </c>
      <c r="I11" s="19" t="s">
        <v>321</v>
      </c>
      <c r="J11" s="21" t="str">
        <f>[2]Форма3!$J$10</f>
        <v>муниципальное бюджетное общеобразовательное учреждение лицей г. Зернограда</v>
      </c>
      <c r="K11" s="19">
        <v>8</v>
      </c>
      <c r="L11" s="19" t="s">
        <v>323</v>
      </c>
      <c r="M11" s="19">
        <v>94.5</v>
      </c>
    </row>
    <row r="12" spans="1:13" ht="60" x14ac:dyDescent="0.25">
      <c r="A12" s="16" t="s">
        <v>33</v>
      </c>
      <c r="B12" s="17">
        <v>3</v>
      </c>
      <c r="C12" s="18" t="str">
        <f>[3]Форма3!C11</f>
        <v>Савенко</v>
      </c>
      <c r="D12" s="18" t="str">
        <f>[3]Форма3!D11</f>
        <v>Ольга</v>
      </c>
      <c r="E12" s="18" t="str">
        <f>[3]Форма3!E11</f>
        <v>Владимировна</v>
      </c>
      <c r="F12" s="19" t="s">
        <v>329</v>
      </c>
      <c r="G12" s="20">
        <f>[3]Форма3!G11</f>
        <v>38007</v>
      </c>
      <c r="H12" s="19" t="s">
        <v>70</v>
      </c>
      <c r="I12" s="19" t="str">
        <f>[3]Форма3!I11</f>
        <v>не имеются</v>
      </c>
      <c r="J12" s="21" t="str">
        <f>[2]Форма3!$J$10</f>
        <v>муниципальное бюджетное общеобразовательное учреждение лицей г. Зернограда</v>
      </c>
      <c r="K12" s="19">
        <f>[3]Форма3!K11</f>
        <v>8</v>
      </c>
      <c r="L12" s="19" t="s">
        <v>323</v>
      </c>
      <c r="M12" s="19">
        <v>94.5</v>
      </c>
    </row>
    <row r="13" spans="1:13" ht="60" x14ac:dyDescent="0.25">
      <c r="A13" s="16" t="s">
        <v>33</v>
      </c>
      <c r="B13" s="17">
        <v>4</v>
      </c>
      <c r="C13" s="18" t="str">
        <f>[4]технология!B15</f>
        <v>Сухачёва</v>
      </c>
      <c r="D13" s="18" t="str">
        <f>[4]технология!C15</f>
        <v>Александра</v>
      </c>
      <c r="E13" s="18" t="str">
        <f>[4]технология!D15</f>
        <v>Сергеевна</v>
      </c>
      <c r="F13" s="19" t="s">
        <v>329</v>
      </c>
      <c r="G13" s="20">
        <f>[4]технология!E15</f>
        <v>37998</v>
      </c>
      <c r="H13" s="20" t="s">
        <v>70</v>
      </c>
      <c r="I13" s="20" t="str">
        <f>[4]технология!G15</f>
        <v>не имеются</v>
      </c>
      <c r="J13" s="21" t="str">
        <f>[4]технология!H15</f>
        <v xml:space="preserve">муниципальное бюджетное общеобразовательное учреждение Мечетинская средняя общеобразовательная школа </v>
      </c>
      <c r="K13" s="19">
        <v>8</v>
      </c>
      <c r="L13" s="19" t="s">
        <v>323</v>
      </c>
      <c r="M13" s="19">
        <v>93</v>
      </c>
    </row>
    <row r="14" spans="1:13" ht="60" x14ac:dyDescent="0.25">
      <c r="A14" s="16" t="s">
        <v>33</v>
      </c>
      <c r="B14" s="17">
        <v>5</v>
      </c>
      <c r="C14" s="18" t="str">
        <f>[3]Форма3!C12</f>
        <v xml:space="preserve">Рубцова </v>
      </c>
      <c r="D14" s="18" t="str">
        <f>[3]Форма3!D12</f>
        <v>Полина</v>
      </c>
      <c r="E14" s="18" t="str">
        <f>[3]Форма3!E12</f>
        <v>Дмитриевна</v>
      </c>
      <c r="F14" s="19" t="s">
        <v>329</v>
      </c>
      <c r="G14" s="20">
        <f>[3]Форма3!G12</f>
        <v>38114</v>
      </c>
      <c r="H14" s="19" t="s">
        <v>70</v>
      </c>
      <c r="I14" s="19" t="str">
        <f>[3]Форма3!I12</f>
        <v>не имеются</v>
      </c>
      <c r="J14" s="21" t="str">
        <f>[2]Форма3!$J$10</f>
        <v>муниципальное бюджетное общеобразовательное учреждение лицей г. Зернограда</v>
      </c>
      <c r="K14" s="19">
        <f>[3]Форма3!K12</f>
        <v>8</v>
      </c>
      <c r="L14" s="19" t="s">
        <v>325</v>
      </c>
      <c r="M14" s="19">
        <v>92</v>
      </c>
    </row>
    <row r="15" spans="1:13" ht="60" x14ac:dyDescent="0.25">
      <c r="A15" s="16" t="s">
        <v>33</v>
      </c>
      <c r="B15" s="17">
        <v>6</v>
      </c>
      <c r="C15" s="18" t="str">
        <f>[4]технология!B14</f>
        <v>Богатикова</v>
      </c>
      <c r="D15" s="18" t="str">
        <f>[4]технология!C14</f>
        <v>Ирина</v>
      </c>
      <c r="E15" s="18" t="str">
        <f>[4]технология!D14</f>
        <v>Александровна</v>
      </c>
      <c r="F15" s="19" t="s">
        <v>329</v>
      </c>
      <c r="G15" s="20">
        <f>[4]технология!E14</f>
        <v>38104</v>
      </c>
      <c r="H15" s="20" t="s">
        <v>70</v>
      </c>
      <c r="I15" s="20" t="str">
        <f>[4]технология!G14</f>
        <v>не имеются</v>
      </c>
      <c r="J15" s="21" t="str">
        <f>[4]технология!H14</f>
        <v xml:space="preserve">муниципальное бюджетное общеобразовательное учреждение Мечетинская средняя общеобразовательная школа </v>
      </c>
      <c r="K15" s="19">
        <v>8</v>
      </c>
      <c r="L15" s="19" t="str">
        <f t="shared" ref="L15:L25" si="0">$L$14</f>
        <v>Участник</v>
      </c>
      <c r="M15" s="19">
        <v>91</v>
      </c>
    </row>
    <row r="16" spans="1:13" ht="45" x14ac:dyDescent="0.25">
      <c r="A16" s="16" t="s">
        <v>33</v>
      </c>
      <c r="B16" s="17">
        <v>7</v>
      </c>
      <c r="C16" s="18" t="str">
        <f>[1]Форма3!C28</f>
        <v>Чернокоз</v>
      </c>
      <c r="D16" s="18" t="str">
        <f>[1]Форма3!D28</f>
        <v>Дарья</v>
      </c>
      <c r="E16" s="18" t="str">
        <f>[1]Форма3!E28</f>
        <v>Андреевна</v>
      </c>
      <c r="F16" s="19" t="s">
        <v>329</v>
      </c>
      <c r="G16" s="20">
        <f>[1]Форма3!G28</f>
        <v>38173</v>
      </c>
      <c r="H16" s="19" t="s">
        <v>70</v>
      </c>
      <c r="I16" s="19" t="s">
        <v>321</v>
      </c>
      <c r="J16" s="21" t="str">
        <f>[1]Форма3!J28</f>
        <v>муниципальное бюджетное общеобразовательное учреждение лицей г. Зернограда</v>
      </c>
      <c r="K16" s="19">
        <f>[1]Форма3!K28</f>
        <v>8</v>
      </c>
      <c r="L16" s="19" t="str">
        <f t="shared" si="0"/>
        <v>Участник</v>
      </c>
      <c r="M16" s="19">
        <v>87.5</v>
      </c>
    </row>
    <row r="17" spans="1:13" ht="90" x14ac:dyDescent="0.25">
      <c r="A17" s="16" t="s">
        <v>33</v>
      </c>
      <c r="B17" s="17">
        <v>8</v>
      </c>
      <c r="C17" s="18" t="str">
        <f>[5]Форма3!C22</f>
        <v>Курило</v>
      </c>
      <c r="D17" s="18" t="str">
        <f>[5]Форма3!D22</f>
        <v>Виктория</v>
      </c>
      <c r="E17" s="18" t="str">
        <f>[5]Форма3!E22</f>
        <v>Андреевна</v>
      </c>
      <c r="F17" s="19" t="s">
        <v>329</v>
      </c>
      <c r="G17" s="20">
        <f>[5]Форма3!G22</f>
        <v>38208</v>
      </c>
      <c r="H17" s="19" t="s">
        <v>70</v>
      </c>
      <c r="I17" s="19" t="str">
        <f>[5]Форма3!I22</f>
        <v>не имеются</v>
      </c>
      <c r="J17" s="21" t="str">
        <f>[5]Форма3!J22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7" s="19">
        <f>[5]Форма3!K22</f>
        <v>8</v>
      </c>
      <c r="L17" s="19" t="str">
        <f t="shared" si="0"/>
        <v>Участник</v>
      </c>
      <c r="M17" s="19">
        <v>85</v>
      </c>
    </row>
    <row r="18" spans="1:13" ht="45" x14ac:dyDescent="0.25">
      <c r="A18" s="16" t="s">
        <v>33</v>
      </c>
      <c r="B18" s="17">
        <v>9</v>
      </c>
      <c r="C18" s="18" t="str">
        <f>[6]Форма3!C10</f>
        <v>Клименко</v>
      </c>
      <c r="D18" s="18" t="str">
        <f>[6]Форма3!D10</f>
        <v>Марина</v>
      </c>
      <c r="E18" s="18" t="str">
        <f>[6]Форма3!E10</f>
        <v>Александровна</v>
      </c>
      <c r="F18" s="19" t="s">
        <v>329</v>
      </c>
      <c r="G18" s="20">
        <f>[6]Форма3!G10</f>
        <v>38072</v>
      </c>
      <c r="H18" s="19" t="s">
        <v>70</v>
      </c>
      <c r="I18" s="19" t="str">
        <f>[6]Форма3!I10</f>
        <v>не имеются</v>
      </c>
      <c r="J18" s="21" t="str">
        <f>[6]Форма3!J10</f>
        <v>муниципальное бюджетное общеобразовательное учреждение гимназия г.Зернограда</v>
      </c>
      <c r="K18" s="19">
        <f>[6]Форма3!K10</f>
        <v>8</v>
      </c>
      <c r="L18" s="19" t="str">
        <f t="shared" si="0"/>
        <v>Участник</v>
      </c>
      <c r="M18" s="19">
        <v>71</v>
      </c>
    </row>
    <row r="19" spans="1:13" ht="75" x14ac:dyDescent="0.25">
      <c r="A19" s="16" t="s">
        <v>33</v>
      </c>
      <c r="B19" s="17">
        <v>10</v>
      </c>
      <c r="C19" s="18" t="str">
        <f>'[7]8'!C10</f>
        <v>Пархоменко</v>
      </c>
      <c r="D19" s="18" t="str">
        <f>'[7]8'!D10</f>
        <v>Алина</v>
      </c>
      <c r="E19" s="18" t="str">
        <f>'[7]8'!E10</f>
        <v>Юрьевна</v>
      </c>
      <c r="F19" s="19" t="s">
        <v>329</v>
      </c>
      <c r="G19" s="20">
        <f>'[7]8'!G10</f>
        <v>38177</v>
      </c>
      <c r="H19" s="19" t="s">
        <v>70</v>
      </c>
      <c r="I19" s="19" t="str">
        <f>'[7]8'!I10</f>
        <v>не имеются</v>
      </c>
      <c r="J19" s="21" t="str">
        <f>'[7]8'!J10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19" s="19">
        <f>'[7]8'!K10</f>
        <v>8</v>
      </c>
      <c r="L19" s="19" t="str">
        <f t="shared" si="0"/>
        <v>Участник</v>
      </c>
      <c r="M19" s="19">
        <v>63.5</v>
      </c>
    </row>
    <row r="20" spans="1:13" ht="75" x14ac:dyDescent="0.25">
      <c r="A20" s="16" t="s">
        <v>33</v>
      </c>
      <c r="B20" s="17">
        <v>11</v>
      </c>
      <c r="C20" s="18" t="str">
        <f>[8]Лист1!B9</f>
        <v>Глечикова</v>
      </c>
      <c r="D20" s="18" t="str">
        <f>[8]Лист1!C9</f>
        <v>Злата</v>
      </c>
      <c r="E20" s="18" t="str">
        <f>[8]Лист1!D9</f>
        <v>Дмитриевна</v>
      </c>
      <c r="F20" s="19" t="s">
        <v>329</v>
      </c>
      <c r="G20" s="20">
        <f>[8]Лист1!F9</f>
        <v>38420</v>
      </c>
      <c r="H20" s="19" t="s">
        <v>70</v>
      </c>
      <c r="I20" s="19" t="s">
        <v>321</v>
      </c>
      <c r="J20" s="21" t="str">
        <f>[8]Лист1!I9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20" s="19">
        <f>[8]Лист1!J9</f>
        <v>8</v>
      </c>
      <c r="L20" s="19" t="str">
        <f t="shared" si="0"/>
        <v>Участник</v>
      </c>
      <c r="M20" s="19">
        <v>62</v>
      </c>
    </row>
    <row r="21" spans="1:13" ht="75" x14ac:dyDescent="0.25">
      <c r="A21" s="16" t="s">
        <v>33</v>
      </c>
      <c r="B21" s="17">
        <v>12</v>
      </c>
      <c r="C21" s="18" t="s">
        <v>338</v>
      </c>
      <c r="D21" s="18" t="s">
        <v>339</v>
      </c>
      <c r="E21" s="18" t="s">
        <v>340</v>
      </c>
      <c r="F21" s="19" t="s">
        <v>329</v>
      </c>
      <c r="G21" s="20">
        <v>38120</v>
      </c>
      <c r="H21" s="19" t="s">
        <v>70</v>
      </c>
      <c r="I21" s="19" t="s">
        <v>321</v>
      </c>
      <c r="J21" s="21" t="s">
        <v>341</v>
      </c>
      <c r="K21" s="19">
        <v>8</v>
      </c>
      <c r="L21" s="19" t="str">
        <f t="shared" si="0"/>
        <v>Участник</v>
      </c>
      <c r="M21" s="19">
        <v>61</v>
      </c>
    </row>
    <row r="22" spans="1:13" ht="60" x14ac:dyDescent="0.25">
      <c r="A22" s="16" t="s">
        <v>33</v>
      </c>
      <c r="B22" s="17">
        <v>13</v>
      </c>
      <c r="C22" s="18" t="str">
        <f>'[9]8кл'!B11</f>
        <v>Новикова</v>
      </c>
      <c r="D22" s="18" t="str">
        <f>'[9]8кл'!C11</f>
        <v>Анастасия</v>
      </c>
      <c r="E22" s="18" t="str">
        <f>'[9]8кл'!D11</f>
        <v xml:space="preserve">Дмитриевна        </v>
      </c>
      <c r="F22" s="19" t="s">
        <v>329</v>
      </c>
      <c r="G22" s="20">
        <f>'[9]8кл'!F11</f>
        <v>38159</v>
      </c>
      <c r="H22" s="19" t="s">
        <v>70</v>
      </c>
      <c r="I22" s="19" t="str">
        <f>'[9]8кл'!H11</f>
        <v>не имеются</v>
      </c>
      <c r="J22" s="21" t="str">
        <f>'[9]8кл'!I11</f>
        <v>муниципальное бюджетное общеобразовательное учреждение Манычская средняя общеобразовательная школа</v>
      </c>
      <c r="K22" s="19">
        <f>'[9]8кл'!J11</f>
        <v>8</v>
      </c>
      <c r="L22" s="19" t="str">
        <f t="shared" si="0"/>
        <v>Участник</v>
      </c>
      <c r="M22" s="19">
        <v>48</v>
      </c>
    </row>
    <row r="23" spans="1:13" ht="60" x14ac:dyDescent="0.25">
      <c r="A23" s="16" t="s">
        <v>33</v>
      </c>
      <c r="B23" s="17">
        <v>14</v>
      </c>
      <c r="C23" s="18" t="str">
        <f>'[9]8кл'!B10</f>
        <v>Лебедева</v>
      </c>
      <c r="D23" s="18" t="str">
        <f>'[9]8кл'!C10</f>
        <v>Алёна</v>
      </c>
      <c r="E23" s="18" t="str">
        <f>'[9]8кл'!D10</f>
        <v xml:space="preserve">Алексеевна  </v>
      </c>
      <c r="F23" s="19" t="s">
        <v>329</v>
      </c>
      <c r="G23" s="20">
        <f>'[9]8кл'!F10</f>
        <v>38350</v>
      </c>
      <c r="H23" s="19" t="s">
        <v>70</v>
      </c>
      <c r="I23" s="19" t="str">
        <f>'[9]8кл'!H10</f>
        <v>не имеются</v>
      </c>
      <c r="J23" s="21" t="str">
        <f>'[9]8кл'!I10</f>
        <v>муниципальное бюджетное общеобразовательное учреждение Манычская средняя общеобразовательная школа</v>
      </c>
      <c r="K23" s="19">
        <f>'[9]8кл'!J10</f>
        <v>8</v>
      </c>
      <c r="L23" s="19" t="str">
        <f t="shared" si="0"/>
        <v>Участник</v>
      </c>
      <c r="M23" s="19">
        <v>44</v>
      </c>
    </row>
    <row r="24" spans="1:13" ht="75" x14ac:dyDescent="0.25">
      <c r="A24" s="16" t="s">
        <v>33</v>
      </c>
      <c r="B24" s="17">
        <v>15</v>
      </c>
      <c r="C24" s="18" t="str">
        <f>[10]Форма3!C10</f>
        <v>Соколова</v>
      </c>
      <c r="D24" s="18" t="str">
        <f>[10]Форма3!D10</f>
        <v>Виктория</v>
      </c>
      <c r="E24" s="18" t="str">
        <f>[10]Форма3!E10</f>
        <v>Александровна</v>
      </c>
      <c r="F24" s="19" t="str">
        <f>[10]Форма3!F10</f>
        <v>Женский</v>
      </c>
      <c r="G24" s="20">
        <f>[10]Форма3!G10</f>
        <v>38308</v>
      </c>
      <c r="H24" s="19" t="str">
        <f>[10]Форма3!H10</f>
        <v>РОССИЯ</v>
      </c>
      <c r="I24" s="19" t="str">
        <f>[10]Форма3!I10</f>
        <v>не имеются</v>
      </c>
      <c r="J24" s="21" t="str">
        <f>[10]Форма3!J10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24" s="19">
        <f>[10]Форма3!K10</f>
        <v>8</v>
      </c>
      <c r="L24" s="19" t="str">
        <f t="shared" si="0"/>
        <v>Участник</v>
      </c>
      <c r="M24" s="19">
        <v>43</v>
      </c>
    </row>
    <row r="25" spans="1:13" ht="75" x14ac:dyDescent="0.25">
      <c r="A25" s="16" t="s">
        <v>33</v>
      </c>
      <c r="B25" s="17">
        <v>16</v>
      </c>
      <c r="C25" s="18" t="str">
        <f>[11]Форма3!C12</f>
        <v xml:space="preserve">Санько </v>
      </c>
      <c r="D25" s="18" t="str">
        <f>[11]Форма3!D12</f>
        <v>Елизавета</v>
      </c>
      <c r="E25" s="18" t="str">
        <f>[11]Форма3!E12</f>
        <v>Александровна</v>
      </c>
      <c r="F25" s="19" t="s">
        <v>329</v>
      </c>
      <c r="G25" s="20">
        <f>[11]Форма3!G12</f>
        <v>37300</v>
      </c>
      <c r="H25" s="19" t="s">
        <v>70</v>
      </c>
      <c r="I25" s="19" t="str">
        <f>[11]Форма3!I12</f>
        <v>не имеются</v>
      </c>
      <c r="J25" s="21" t="str">
        <f>[11]Форма3!J12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25" s="19">
        <f>[11]Форма3!K12</f>
        <v>8</v>
      </c>
      <c r="L25" s="19" t="str">
        <f t="shared" si="0"/>
        <v>Участник</v>
      </c>
      <c r="M25" s="19">
        <v>21</v>
      </c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B10:M28">
    <sortCondition descending="1" ref="M28"/>
  </sortState>
  <mergeCells count="3">
    <mergeCell ref="C3:D3"/>
    <mergeCell ref="B4:D4"/>
    <mergeCell ref="B6:G6"/>
  </mergeCells>
  <dataValidations xWindow="103" yWindow="483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03" yWindow="483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2018-11-30T06:22:56Z</dcterms:modified>
</cp:coreProperties>
</file>